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ris/Library/CloudStorage/Dropbox/TCB_Vorstand/2024/Mannschaftsbekleidung Bidi Badu/"/>
    </mc:Choice>
  </mc:AlternateContent>
  <xr:revisionPtr revIDLastSave="0" documentId="8_{ECF94AF4-6F4F-034E-9DA7-F8DCB3A7937B}" xr6:coauthVersionLast="47" xr6:coauthVersionMax="47" xr10:uidLastSave="{00000000-0000-0000-0000-000000000000}"/>
  <bookViews>
    <workbookView xWindow="1640" yWindow="640" windowWidth="24280" windowHeight="16340" xr2:uid="{91B6418C-5D67-F345-AE11-CA92E555AF1A}"/>
  </bookViews>
  <sheets>
    <sheet name="Liste Menge" sheetId="1" r:id="rId1"/>
  </sheets>
  <externalReferences>
    <externalReference r:id="rId2"/>
  </externalReferences>
  <definedNames>
    <definedName name="Erledigt">#REF!,#REF!,#REF!,#REF!,#REF!,#REF!,#REF!,#REF!,#REF!,#REF!,#REF!,#REF!</definedName>
    <definedName name="Erledigt_Apr">#REF!</definedName>
    <definedName name="Erledigt_Aug">#REF!</definedName>
    <definedName name="Erledigt_Dez">#REF!</definedName>
    <definedName name="Erledigt_Feb">#REF!</definedName>
    <definedName name="Erledigt_Jan">#REF!</definedName>
    <definedName name="Erledigt_Jul">#REF!</definedName>
    <definedName name="Erledigt_Jun">#REF!</definedName>
    <definedName name="Erledigt_Mai">#REF!</definedName>
    <definedName name="Erledigt_Mrz">#REF!</definedName>
    <definedName name="Erledigt_Nov">#REF!</definedName>
    <definedName name="Erledigt_Okt">#REF!</definedName>
    <definedName name="Erledigt_Sep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AD44" i="1"/>
  <c r="AC44" i="1"/>
  <c r="AB44" i="1"/>
  <c r="AA44" i="1"/>
  <c r="Z44" i="1"/>
  <c r="AC45" i="1" s="1"/>
  <c r="W44" i="1"/>
  <c r="V44" i="1"/>
  <c r="U44" i="1"/>
  <c r="T44" i="1"/>
  <c r="S44" i="1"/>
  <c r="V45" i="1" s="1"/>
  <c r="P44" i="1"/>
  <c r="O44" i="1"/>
  <c r="N44" i="1"/>
  <c r="M44" i="1"/>
  <c r="L44" i="1"/>
  <c r="O45" i="1" s="1"/>
  <c r="I44" i="1"/>
  <c r="H44" i="1"/>
  <c r="G44" i="1"/>
  <c r="F44" i="1"/>
  <c r="E44" i="1"/>
  <c r="D44" i="1"/>
  <c r="H45" i="1" s="1"/>
  <c r="AI42" i="1"/>
  <c r="AF41" i="1"/>
  <c r="AE41" i="1"/>
  <c r="X41" i="1"/>
  <c r="Y41" i="1" s="1"/>
  <c r="Q41" i="1"/>
  <c r="R41" i="1" s="1"/>
  <c r="J41" i="1"/>
  <c r="K41" i="1" s="1"/>
  <c r="AH41" i="1" s="1"/>
  <c r="AJ41" i="1" s="1"/>
  <c r="AE40" i="1"/>
  <c r="AF40" i="1" s="1"/>
  <c r="X40" i="1"/>
  <c r="Y40" i="1" s="1"/>
  <c r="Q40" i="1"/>
  <c r="R40" i="1" s="1"/>
  <c r="K40" i="1"/>
  <c r="AH40" i="1" s="1"/>
  <c r="AJ40" i="1" s="1"/>
  <c r="J40" i="1"/>
  <c r="AE39" i="1"/>
  <c r="AF39" i="1" s="1"/>
  <c r="X39" i="1"/>
  <c r="Y39" i="1" s="1"/>
  <c r="R39" i="1"/>
  <c r="Q39" i="1"/>
  <c r="J39" i="1"/>
  <c r="K39" i="1" s="1"/>
  <c r="AH39" i="1" s="1"/>
  <c r="AJ39" i="1" s="1"/>
  <c r="AE38" i="1"/>
  <c r="AF38" i="1" s="1"/>
  <c r="Y38" i="1"/>
  <c r="X38" i="1"/>
  <c r="Q38" i="1"/>
  <c r="R38" i="1" s="1"/>
  <c r="J38" i="1"/>
  <c r="K38" i="1" s="1"/>
  <c r="AF37" i="1"/>
  <c r="AE37" i="1"/>
  <c r="X37" i="1"/>
  <c r="Y37" i="1" s="1"/>
  <c r="Q37" i="1"/>
  <c r="R37" i="1" s="1"/>
  <c r="J37" i="1"/>
  <c r="K37" i="1" s="1"/>
  <c r="AH37" i="1" s="1"/>
  <c r="AJ37" i="1" s="1"/>
  <c r="AE36" i="1"/>
  <c r="AF36" i="1" s="1"/>
  <c r="X36" i="1"/>
  <c r="Y36" i="1" s="1"/>
  <c r="Q36" i="1"/>
  <c r="R36" i="1" s="1"/>
  <c r="K36" i="1"/>
  <c r="AH36" i="1" s="1"/>
  <c r="AJ36" i="1" s="1"/>
  <c r="J36" i="1"/>
  <c r="AE35" i="1"/>
  <c r="AF35" i="1" s="1"/>
  <c r="X35" i="1"/>
  <c r="Y35" i="1" s="1"/>
  <c r="R35" i="1"/>
  <c r="Q35" i="1"/>
  <c r="J35" i="1"/>
  <c r="K35" i="1" s="1"/>
  <c r="AE34" i="1"/>
  <c r="AF34" i="1" s="1"/>
  <c r="Y34" i="1"/>
  <c r="X34" i="1"/>
  <c r="Q34" i="1"/>
  <c r="R34" i="1" s="1"/>
  <c r="J34" i="1"/>
  <c r="K34" i="1" s="1"/>
  <c r="AH34" i="1" s="1"/>
  <c r="AJ34" i="1" s="1"/>
  <c r="AF33" i="1"/>
  <c r="AE33" i="1"/>
  <c r="X33" i="1"/>
  <c r="Y33" i="1" s="1"/>
  <c r="Q33" i="1"/>
  <c r="R33" i="1" s="1"/>
  <c r="J33" i="1"/>
  <c r="K33" i="1" s="1"/>
  <c r="AH33" i="1" s="1"/>
  <c r="AJ33" i="1" s="1"/>
  <c r="AE32" i="1"/>
  <c r="AF32" i="1" s="1"/>
  <c r="X32" i="1"/>
  <c r="Y32" i="1" s="1"/>
  <c r="Q32" i="1"/>
  <c r="R32" i="1" s="1"/>
  <c r="K32" i="1"/>
  <c r="AH32" i="1" s="1"/>
  <c r="AJ32" i="1" s="1"/>
  <c r="J32" i="1"/>
  <c r="AE31" i="1"/>
  <c r="AF31" i="1" s="1"/>
  <c r="X31" i="1"/>
  <c r="Y31" i="1" s="1"/>
  <c r="R31" i="1"/>
  <c r="Q31" i="1"/>
  <c r="J31" i="1"/>
  <c r="K31" i="1" s="1"/>
  <c r="AH31" i="1" s="1"/>
  <c r="AJ31" i="1" s="1"/>
  <c r="AE30" i="1"/>
  <c r="AF30" i="1" s="1"/>
  <c r="Y30" i="1"/>
  <c r="X30" i="1"/>
  <c r="Q30" i="1"/>
  <c r="R30" i="1" s="1"/>
  <c r="J30" i="1"/>
  <c r="K30" i="1" s="1"/>
  <c r="AF29" i="1"/>
  <c r="AE29" i="1"/>
  <c r="X29" i="1"/>
  <c r="Y29" i="1" s="1"/>
  <c r="Q29" i="1"/>
  <c r="R29" i="1" s="1"/>
  <c r="J29" i="1"/>
  <c r="K29" i="1" s="1"/>
  <c r="AH29" i="1" s="1"/>
  <c r="AJ29" i="1" s="1"/>
  <c r="AE28" i="1"/>
  <c r="AF28" i="1" s="1"/>
  <c r="X28" i="1"/>
  <c r="Y28" i="1" s="1"/>
  <c r="Q28" i="1"/>
  <c r="R28" i="1" s="1"/>
  <c r="K28" i="1"/>
  <c r="AH28" i="1" s="1"/>
  <c r="AJ28" i="1" s="1"/>
  <c r="J28" i="1"/>
  <c r="AE27" i="1"/>
  <c r="AF27" i="1" s="1"/>
  <c r="X27" i="1"/>
  <c r="Y27" i="1" s="1"/>
  <c r="R27" i="1"/>
  <c r="Q27" i="1"/>
  <c r="J27" i="1"/>
  <c r="K27" i="1" s="1"/>
  <c r="AF26" i="1"/>
  <c r="AE26" i="1"/>
  <c r="Y26" i="1"/>
  <c r="X26" i="1"/>
  <c r="Q26" i="1"/>
  <c r="R26" i="1" s="1"/>
  <c r="J26" i="1"/>
  <c r="K26" i="1" s="1"/>
  <c r="AH26" i="1" s="1"/>
  <c r="AJ26" i="1" s="1"/>
  <c r="AL26" i="1" s="1"/>
  <c r="AF25" i="1"/>
  <c r="AE25" i="1"/>
  <c r="X25" i="1"/>
  <c r="Y25" i="1" s="1"/>
  <c r="Q25" i="1"/>
  <c r="R25" i="1" s="1"/>
  <c r="K25" i="1"/>
  <c r="AH25" i="1" s="1"/>
  <c r="AJ25" i="1" s="1"/>
  <c r="J25" i="1"/>
  <c r="AE24" i="1"/>
  <c r="AF24" i="1" s="1"/>
  <c r="X24" i="1"/>
  <c r="Y24" i="1" s="1"/>
  <c r="R24" i="1"/>
  <c r="Q24" i="1"/>
  <c r="K24" i="1"/>
  <c r="J24" i="1"/>
  <c r="AE23" i="1"/>
  <c r="AF23" i="1" s="1"/>
  <c r="Y23" i="1"/>
  <c r="X23" i="1"/>
  <c r="R23" i="1"/>
  <c r="Q23" i="1"/>
  <c r="J23" i="1"/>
  <c r="K23" i="1" s="1"/>
  <c r="AF22" i="1"/>
  <c r="AE22" i="1"/>
  <c r="Y22" i="1"/>
  <c r="X22" i="1"/>
  <c r="Q22" i="1"/>
  <c r="R22" i="1" s="1"/>
  <c r="J22" i="1"/>
  <c r="K22" i="1" s="1"/>
  <c r="AH22" i="1" s="1"/>
  <c r="AJ22" i="1" s="1"/>
  <c r="AF21" i="1"/>
  <c r="AE21" i="1"/>
  <c r="X21" i="1"/>
  <c r="Y21" i="1" s="1"/>
  <c r="Q21" i="1"/>
  <c r="R21" i="1" s="1"/>
  <c r="K21" i="1"/>
  <c r="AH21" i="1" s="1"/>
  <c r="AJ21" i="1" s="1"/>
  <c r="J21" i="1"/>
  <c r="AE20" i="1"/>
  <c r="AF20" i="1" s="1"/>
  <c r="X20" i="1"/>
  <c r="Y20" i="1" s="1"/>
  <c r="R20" i="1"/>
  <c r="Q20" i="1"/>
  <c r="K20" i="1"/>
  <c r="J20" i="1"/>
  <c r="AE19" i="1"/>
  <c r="AF19" i="1" s="1"/>
  <c r="Y19" i="1"/>
  <c r="X19" i="1"/>
  <c r="R19" i="1"/>
  <c r="Q19" i="1"/>
  <c r="J19" i="1"/>
  <c r="K19" i="1" s="1"/>
  <c r="AF18" i="1"/>
  <c r="AE18" i="1"/>
  <c r="Y18" i="1"/>
  <c r="X18" i="1"/>
  <c r="Q18" i="1"/>
  <c r="R18" i="1" s="1"/>
  <c r="J18" i="1"/>
  <c r="K18" i="1" s="1"/>
  <c r="AH18" i="1" s="1"/>
  <c r="AJ18" i="1" s="1"/>
  <c r="AF17" i="1"/>
  <c r="AE17" i="1"/>
  <c r="X17" i="1"/>
  <c r="Y17" i="1" s="1"/>
  <c r="Q17" i="1"/>
  <c r="R17" i="1" s="1"/>
  <c r="K17" i="1"/>
  <c r="AH17" i="1" s="1"/>
  <c r="AJ17" i="1" s="1"/>
  <c r="J17" i="1"/>
  <c r="AE16" i="1"/>
  <c r="AF16" i="1" s="1"/>
  <c r="X16" i="1"/>
  <c r="Y16" i="1" s="1"/>
  <c r="R16" i="1"/>
  <c r="Q16" i="1"/>
  <c r="K16" i="1"/>
  <c r="J16" i="1"/>
  <c r="AE15" i="1"/>
  <c r="AF15" i="1" s="1"/>
  <c r="Y15" i="1"/>
  <c r="X15" i="1"/>
  <c r="R15" i="1"/>
  <c r="Q15" i="1"/>
  <c r="J15" i="1"/>
  <c r="K15" i="1" s="1"/>
  <c r="AF14" i="1"/>
  <c r="AE14" i="1"/>
  <c r="Y14" i="1"/>
  <c r="X14" i="1"/>
  <c r="Q14" i="1"/>
  <c r="R14" i="1" s="1"/>
  <c r="J14" i="1"/>
  <c r="K14" i="1" s="1"/>
  <c r="AH14" i="1" s="1"/>
  <c r="AJ14" i="1" s="1"/>
  <c r="AE13" i="1"/>
  <c r="AF13" i="1" s="1"/>
  <c r="X13" i="1"/>
  <c r="Y13" i="1" s="1"/>
  <c r="Q13" i="1"/>
  <c r="R13" i="1" s="1"/>
  <c r="K13" i="1"/>
  <c r="AH13" i="1" s="1"/>
  <c r="AJ13" i="1" s="1"/>
  <c r="AL13" i="1" s="1"/>
  <c r="J13" i="1"/>
  <c r="AE12" i="1"/>
  <c r="AF12" i="1" s="1"/>
  <c r="X12" i="1"/>
  <c r="Y12" i="1" s="1"/>
  <c r="R12" i="1"/>
  <c r="Q12" i="1"/>
  <c r="J12" i="1"/>
  <c r="K12" i="1" s="1"/>
  <c r="AE11" i="1"/>
  <c r="AF11" i="1" s="1"/>
  <c r="Y11" i="1"/>
  <c r="X11" i="1"/>
  <c r="Q11" i="1"/>
  <c r="R11" i="1" s="1"/>
  <c r="J11" i="1"/>
  <c r="K11" i="1" s="1"/>
  <c r="AH11" i="1" s="1"/>
  <c r="AJ11" i="1" s="1"/>
  <c r="AF10" i="1"/>
  <c r="AE10" i="1"/>
  <c r="X10" i="1"/>
  <c r="Y10" i="1" s="1"/>
  <c r="Q10" i="1"/>
  <c r="R10" i="1" s="1"/>
  <c r="J10" i="1"/>
  <c r="K10" i="1" s="1"/>
  <c r="AH10" i="1" s="1"/>
  <c r="AJ10" i="1" s="1"/>
  <c r="AE9" i="1"/>
  <c r="AF9" i="1" s="1"/>
  <c r="X9" i="1"/>
  <c r="Y9" i="1" s="1"/>
  <c r="Q9" i="1"/>
  <c r="R9" i="1" s="1"/>
  <c r="K9" i="1"/>
  <c r="AH9" i="1" s="1"/>
  <c r="AJ9" i="1" s="1"/>
  <c r="J9" i="1"/>
  <c r="AE8" i="1"/>
  <c r="AF8" i="1" s="1"/>
  <c r="X8" i="1"/>
  <c r="Y8" i="1" s="1"/>
  <c r="R8" i="1"/>
  <c r="Q8" i="1"/>
  <c r="J8" i="1"/>
  <c r="K8" i="1" s="1"/>
  <c r="AH8" i="1" s="1"/>
  <c r="AJ8" i="1" s="1"/>
  <c r="AE7" i="1"/>
  <c r="AF7" i="1" s="1"/>
  <c r="Y7" i="1"/>
  <c r="X7" i="1"/>
  <c r="Q7" i="1"/>
  <c r="R7" i="1" s="1"/>
  <c r="J7" i="1"/>
  <c r="K7" i="1" s="1"/>
  <c r="AF6" i="1"/>
  <c r="AE6" i="1"/>
  <c r="X6" i="1"/>
  <c r="Y6" i="1" s="1"/>
  <c r="Q6" i="1"/>
  <c r="R6" i="1" s="1"/>
  <c r="J6" i="1"/>
  <c r="K6" i="1" s="1"/>
  <c r="AH6" i="1" s="1"/>
  <c r="AH7" i="1" l="1"/>
  <c r="AJ7" i="1" s="1"/>
  <c r="AH16" i="1"/>
  <c r="AJ16" i="1" s="1"/>
  <c r="AH20" i="1"/>
  <c r="AJ20" i="1" s="1"/>
  <c r="AH24" i="1"/>
  <c r="AJ24" i="1" s="1"/>
  <c r="AH30" i="1"/>
  <c r="AJ30" i="1" s="1"/>
  <c r="AH38" i="1"/>
  <c r="AJ38" i="1" s="1"/>
  <c r="AH12" i="1"/>
  <c r="AJ12" i="1" s="1"/>
  <c r="AH19" i="1"/>
  <c r="AJ19" i="1" s="1"/>
  <c r="AH23" i="1"/>
  <c r="AJ23" i="1" s="1"/>
  <c r="AH27" i="1"/>
  <c r="AJ27" i="1" s="1"/>
  <c r="AH35" i="1"/>
  <c r="AJ35" i="1" s="1"/>
  <c r="AJ6" i="1"/>
  <c r="AH15" i="1"/>
  <c r="AJ15" i="1" s="1"/>
  <c r="AJ42" i="1" l="1"/>
  <c r="AH42" i="1"/>
  <c r="AH45" i="1" s="1"/>
</calcChain>
</file>

<file path=xl/sharedStrings.xml><?xml version="1.0" encoding="utf-8"?>
<sst xmlns="http://schemas.openxmlformats.org/spreadsheetml/2006/main" count="159" uniqueCount="95">
  <si>
    <t>Bestellung TC Bürmoos</t>
  </si>
  <si>
    <t>Team Bekleidung, 5143 Feldkirchen b.M.</t>
  </si>
  <si>
    <t>Marke: BIDI BADU</t>
  </si>
  <si>
    <t>Shirt blue</t>
  </si>
  <si>
    <t>Shirt red</t>
  </si>
  <si>
    <t>Short</t>
  </si>
  <si>
    <t>Jacket blue</t>
  </si>
  <si>
    <t>Notiz</t>
  </si>
  <si>
    <t>Nr.</t>
  </si>
  <si>
    <t>Nachname</t>
  </si>
  <si>
    <t>Vorname</t>
  </si>
  <si>
    <t>S</t>
  </si>
  <si>
    <t>M</t>
  </si>
  <si>
    <t>L</t>
  </si>
  <si>
    <t>XL</t>
  </si>
  <si>
    <t>XXL</t>
  </si>
  <si>
    <t>Summe Ges.</t>
  </si>
  <si>
    <t>Abz. Verein</t>
  </si>
  <si>
    <t>Summe mit Sponsoring</t>
  </si>
  <si>
    <t>Wagenhofer</t>
  </si>
  <si>
    <t>Oliver</t>
  </si>
  <si>
    <t>Markus</t>
  </si>
  <si>
    <t>Mark</t>
  </si>
  <si>
    <t>Walzinger</t>
  </si>
  <si>
    <t>Christoph</t>
  </si>
  <si>
    <t>Rosenstatter</t>
  </si>
  <si>
    <t>Florian</t>
  </si>
  <si>
    <t>Hitzginger</t>
  </si>
  <si>
    <t>Bernhard</t>
  </si>
  <si>
    <t xml:space="preserve">Streitwieser </t>
  </si>
  <si>
    <t>Severin</t>
  </si>
  <si>
    <t>Streitwieser</t>
  </si>
  <si>
    <t>Alexander</t>
  </si>
  <si>
    <t>Aringer</t>
  </si>
  <si>
    <t>Maxi</t>
  </si>
  <si>
    <t>1x Shirt Red ohne Beflockung</t>
  </si>
  <si>
    <t>Minus 1x 5,40 Beflockung</t>
  </si>
  <si>
    <t>Spindler</t>
  </si>
  <si>
    <t>Wolfgang</t>
  </si>
  <si>
    <t>Hager</t>
  </si>
  <si>
    <t>1x Short fehlt noch</t>
  </si>
  <si>
    <t>Ehringer</t>
  </si>
  <si>
    <t>Josef</t>
  </si>
  <si>
    <t>Obermoser</t>
  </si>
  <si>
    <t>Lois</t>
  </si>
  <si>
    <t>Fritz</t>
  </si>
  <si>
    <t>Lukas</t>
  </si>
  <si>
    <t>Mühlbauer</t>
  </si>
  <si>
    <t>Thomas</t>
  </si>
  <si>
    <t>Aichner</t>
  </si>
  <si>
    <t>Alois</t>
  </si>
  <si>
    <t>Breindl</t>
  </si>
  <si>
    <t>1x Jacket fehlt noch</t>
  </si>
  <si>
    <t>Schönleitner</t>
  </si>
  <si>
    <t>Peter</t>
  </si>
  <si>
    <t>Reichl</t>
  </si>
  <si>
    <t>Martin</t>
  </si>
  <si>
    <t>Winkelmeier</t>
  </si>
  <si>
    <t>Daniel</t>
  </si>
  <si>
    <t>Spittaler</t>
  </si>
  <si>
    <t>Tobias</t>
  </si>
  <si>
    <t>XS? Shirt blue</t>
  </si>
  <si>
    <t>Minus 13,- Kindergröße</t>
  </si>
  <si>
    <t>Österbauer</t>
  </si>
  <si>
    <t>Stephan</t>
  </si>
  <si>
    <t>Gerald</t>
  </si>
  <si>
    <t xml:space="preserve">Robitza </t>
  </si>
  <si>
    <t>Rene</t>
  </si>
  <si>
    <t>Hopfner</t>
  </si>
  <si>
    <t>Christian</t>
  </si>
  <si>
    <t>Robin</t>
  </si>
  <si>
    <t>Schösswender</t>
  </si>
  <si>
    <t>Bernd</t>
  </si>
  <si>
    <t>Kassanits</t>
  </si>
  <si>
    <t>Grasshof</t>
  </si>
  <si>
    <t>Seilern</t>
  </si>
  <si>
    <t>Jakob</t>
  </si>
  <si>
    <t>Johannes</t>
  </si>
  <si>
    <t>Absmanner</t>
  </si>
  <si>
    <t>Schweighart</t>
  </si>
  <si>
    <t>Emilio</t>
  </si>
  <si>
    <t>Rainer</t>
  </si>
  <si>
    <t>Lisa</t>
  </si>
  <si>
    <t>bereits erhalten</t>
  </si>
  <si>
    <t>Stiegler</t>
  </si>
  <si>
    <t>Hannah</t>
  </si>
  <si>
    <t>Minus 18,40 (siehe oben)</t>
  </si>
  <si>
    <t>Gesamt</t>
  </si>
  <si>
    <t>Berechnung</t>
  </si>
  <si>
    <t>Shirt blue Kind</t>
  </si>
  <si>
    <t>inkl. Befl.</t>
  </si>
  <si>
    <t>Shirt blue Erw.</t>
  </si>
  <si>
    <t xml:space="preserve">Shirt red Erw. </t>
  </si>
  <si>
    <t>Jacket</t>
  </si>
  <si>
    <t>Ges. 1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</si>
</sst>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4" tint="-0.24994659260841701"/>
      <name val="Corbel"/>
      <family val="2"/>
    </font>
    <font>
      <sz val="25"/>
      <color theme="4" tint="-0.24994659260841701"/>
      <name val="Arial"/>
      <family val="2"/>
    </font>
    <font>
      <sz val="10"/>
      <color theme="4" tint="-0.24994659260841701"/>
      <name val="Arial"/>
      <family val="2"/>
    </font>
    <font>
      <b/>
      <sz val="10"/>
      <color rgb="FF00B050"/>
      <name val="Arial"/>
      <family val="2"/>
    </font>
    <font>
      <sz val="10"/>
      <color rgb="FFFF0000"/>
      <name val="Arial"/>
      <family val="2"/>
    </font>
    <font>
      <b/>
      <strike/>
      <sz val="10"/>
      <color rgb="FF00B050"/>
      <name val="Arial"/>
      <family val="2"/>
    </font>
    <font>
      <sz val="10"/>
      <name val="Arial"/>
      <family val="2"/>
    </font>
    <font>
      <u/>
      <sz val="10"/>
      <color theme="4" tint="-0.24994659260841701"/>
      <name val="Arial"/>
      <family val="2"/>
    </font>
    <font>
      <b/>
      <u/>
      <sz val="10"/>
      <color rgb="FF00B050"/>
      <name val="Arial"/>
      <family val="2"/>
    </font>
    <font>
      <b/>
      <sz val="10"/>
      <color theme="4" tint="-0.24994659260841701"/>
      <name val="Arial"/>
      <family val="2"/>
    </font>
    <font>
      <b/>
      <sz val="20"/>
      <color theme="4" tint="-0.24994659260841701"/>
      <name val="Arial"/>
      <family val="2"/>
    </font>
    <font>
      <i/>
      <strike/>
      <sz val="10"/>
      <color theme="4" tint="-0.24994659260841701"/>
      <name val="Arial"/>
      <family val="2"/>
    </font>
    <font>
      <i/>
      <sz val="10"/>
      <color theme="4" tint="-0.24994659260841701"/>
      <name val="Arial"/>
      <family val="2"/>
    </font>
    <font>
      <b/>
      <i/>
      <sz val="10"/>
      <color rgb="FF00B050"/>
      <name val="Arial"/>
      <family val="2"/>
    </font>
    <font>
      <b/>
      <u/>
      <sz val="10"/>
      <color theme="4" tint="-0.2499465926084170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2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20" xfId="0" applyFont="1" applyBorder="1"/>
    <xf numFmtId="0" fontId="4" fillId="0" borderId="20" xfId="0" applyFont="1" applyBorder="1"/>
    <xf numFmtId="0" fontId="3" fillId="0" borderId="20" xfId="0" applyFont="1" applyBorder="1"/>
    <xf numFmtId="0" fontId="2" fillId="3" borderId="20" xfId="0" applyFont="1" applyFill="1" applyBorder="1"/>
    <xf numFmtId="0" fontId="5" fillId="0" borderId="20" xfId="0" applyFont="1" applyBorder="1"/>
    <xf numFmtId="0" fontId="2" fillId="4" borderId="20" xfId="0" applyFont="1" applyFill="1" applyBorder="1"/>
    <xf numFmtId="0" fontId="2" fillId="5" borderId="20" xfId="0" applyFont="1" applyFill="1" applyBorder="1"/>
    <xf numFmtId="0" fontId="2" fillId="6" borderId="20" xfId="0" applyFont="1" applyFill="1" applyBorder="1"/>
    <xf numFmtId="0" fontId="6" fillId="6" borderId="20" xfId="0" applyFont="1" applyFill="1" applyBorder="1"/>
    <xf numFmtId="0" fontId="2" fillId="7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7" fillId="0" borderId="0" xfId="0" applyFont="1"/>
    <xf numFmtId="0" fontId="8" fillId="0" borderId="0" xfId="0" applyFont="1"/>
    <xf numFmtId="0" fontId="2" fillId="2" borderId="27" xfId="0" applyFont="1" applyFill="1" applyBorder="1" applyAlignment="1">
      <alignment horizontal="right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9" fillId="7" borderId="11" xfId="0" applyFont="1" applyFill="1" applyBorder="1"/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7" borderId="0" xfId="0" applyFont="1" applyFill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ris/Downloads/de4d07eb1d45281b4b12c3e4090a03f4f4170291.xlsx" TargetMode="External"/><Relationship Id="rId1" Type="http://schemas.openxmlformats.org/officeDocument/2006/relationships/externalLinkPath" Target="/Users/chris/Downloads/de4d07eb1d45281b4b12c3e4090a03f4f417029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sdruck Best."/>
      <sheetName val="Liste Meng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AAFBA-0FBE-A541-80A6-A528A30F1F05}">
  <dimension ref="A1:AL56"/>
  <sheetViews>
    <sheetView tabSelected="1" topLeftCell="A2" workbookViewId="0">
      <selection activeCell="AK48" sqref="AK48"/>
    </sheetView>
  </sheetViews>
  <sheetFormatPr baseColWidth="10" defaultColWidth="11.3984375" defaultRowHeight="13" x14ac:dyDescent="0.15"/>
  <cols>
    <col min="1" max="1" width="3.796875" style="4" customWidth="1"/>
    <col min="2" max="2" width="17.3984375" style="4" customWidth="1"/>
    <col min="3" max="3" width="17.796875" style="4" customWidth="1"/>
    <col min="4" max="4" width="5.19921875" style="4" customWidth="1"/>
    <col min="5" max="6" width="4.796875" style="4" customWidth="1"/>
    <col min="7" max="9" width="5" style="4" customWidth="1"/>
    <col min="10" max="10" width="5.59765625" style="4" customWidth="1"/>
    <col min="11" max="11" width="5" style="4" bestFit="1" customWidth="1"/>
    <col min="12" max="13" width="4.796875" style="4" customWidth="1"/>
    <col min="14" max="18" width="5" style="4" customWidth="1"/>
    <col min="19" max="20" width="4.796875" style="4" customWidth="1"/>
    <col min="21" max="25" width="5" style="4" customWidth="1"/>
    <col min="26" max="27" width="4.796875" style="4" customWidth="1"/>
    <col min="28" max="32" width="5" style="4" customWidth="1"/>
    <col min="33" max="33" width="25.796875" style="4" bestFit="1" customWidth="1"/>
    <col min="34" max="35" width="11.3984375" style="4"/>
    <col min="36" max="36" width="22.59765625" style="5" bestFit="1" customWidth="1"/>
    <col min="37" max="37" width="22.796875" style="4" bestFit="1" customWidth="1"/>
    <col min="38" max="16384" width="11.3984375" style="4"/>
  </cols>
  <sheetData>
    <row r="1" spans="1:38" ht="3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spans="1:38" x14ac:dyDescent="0.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8"/>
    </row>
    <row r="3" spans="1:38" ht="14" thickBot="1" x14ac:dyDescent="0.2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1"/>
    </row>
    <row r="4" spans="1:38" ht="15" thickBot="1" x14ac:dyDescent="0.25">
      <c r="A4" s="12"/>
      <c r="B4" s="13"/>
      <c r="C4" s="14"/>
      <c r="D4" s="12" t="s">
        <v>3</v>
      </c>
      <c r="E4" s="13"/>
      <c r="F4" s="13"/>
      <c r="G4" s="13"/>
      <c r="H4" s="13"/>
      <c r="I4" s="14"/>
      <c r="J4" s="15"/>
      <c r="K4" s="15"/>
      <c r="L4" s="16" t="s">
        <v>4</v>
      </c>
      <c r="M4" s="17"/>
      <c r="N4" s="17"/>
      <c r="O4" s="17"/>
      <c r="P4" s="18"/>
      <c r="Q4" s="15"/>
      <c r="R4" s="15"/>
      <c r="S4" s="16" t="s">
        <v>5</v>
      </c>
      <c r="T4" s="13"/>
      <c r="U4" s="13"/>
      <c r="V4" s="13"/>
      <c r="W4" s="14"/>
      <c r="X4" s="19"/>
      <c r="Y4" s="19"/>
      <c r="Z4" s="16" t="s">
        <v>6</v>
      </c>
      <c r="AA4" s="13"/>
      <c r="AB4" s="13"/>
      <c r="AC4" s="13"/>
      <c r="AD4" s="14"/>
      <c r="AE4" s="20"/>
      <c r="AF4" s="20"/>
      <c r="AG4" s="21" t="s">
        <v>7</v>
      </c>
    </row>
    <row r="5" spans="1:38" x14ac:dyDescent="0.15">
      <c r="A5" s="22" t="s">
        <v>8</v>
      </c>
      <c r="B5" s="23" t="s">
        <v>9</v>
      </c>
      <c r="C5" s="24" t="s">
        <v>10</v>
      </c>
      <c r="D5" s="24">
        <v>164</v>
      </c>
      <c r="E5" s="24" t="s">
        <v>11</v>
      </c>
      <c r="F5" s="24" t="s">
        <v>12</v>
      </c>
      <c r="G5" s="24" t="s">
        <v>13</v>
      </c>
      <c r="H5" s="24" t="s">
        <v>14</v>
      </c>
      <c r="I5" s="24" t="s">
        <v>15</v>
      </c>
      <c r="J5" s="25"/>
      <c r="K5" s="25"/>
      <c r="L5" s="24" t="s">
        <v>11</v>
      </c>
      <c r="M5" s="24" t="s">
        <v>12</v>
      </c>
      <c r="N5" s="24" t="s">
        <v>13</v>
      </c>
      <c r="O5" s="24" t="s">
        <v>14</v>
      </c>
      <c r="P5" s="24" t="s">
        <v>15</v>
      </c>
      <c r="Q5" s="25"/>
      <c r="R5" s="25"/>
      <c r="S5" s="24" t="s">
        <v>11</v>
      </c>
      <c r="T5" s="24" t="s">
        <v>12</v>
      </c>
      <c r="U5" s="24" t="s">
        <v>13</v>
      </c>
      <c r="V5" s="24" t="s">
        <v>14</v>
      </c>
      <c r="W5" s="24" t="s">
        <v>15</v>
      </c>
      <c r="X5" s="25"/>
      <c r="Y5" s="25"/>
      <c r="Z5" s="24" t="s">
        <v>11</v>
      </c>
      <c r="AA5" s="24" t="s">
        <v>12</v>
      </c>
      <c r="AB5" s="24" t="s">
        <v>13</v>
      </c>
      <c r="AC5" s="24" t="s">
        <v>14</v>
      </c>
      <c r="AD5" s="24" t="s">
        <v>15</v>
      </c>
      <c r="AE5" s="20"/>
      <c r="AF5" s="20"/>
      <c r="AG5" s="26" t="s">
        <v>7</v>
      </c>
      <c r="AH5" s="4" t="s">
        <v>16</v>
      </c>
      <c r="AI5" s="4" t="s">
        <v>17</v>
      </c>
      <c r="AJ5" s="5" t="s">
        <v>18</v>
      </c>
    </row>
    <row r="6" spans="1:38" s="27" customFormat="1" x14ac:dyDescent="0.15">
      <c r="A6" s="27">
        <v>1</v>
      </c>
      <c r="B6" s="27" t="s">
        <v>19</v>
      </c>
      <c r="C6" s="27" t="s">
        <v>20</v>
      </c>
      <c r="G6" s="27">
        <v>1</v>
      </c>
      <c r="J6" s="28">
        <f>SUM(D6:I6)</f>
        <v>1</v>
      </c>
      <c r="K6" s="28">
        <f t="shared" ref="K6:K41" si="0">J6*$C$52</f>
        <v>43.5</v>
      </c>
      <c r="N6" s="27">
        <v>1</v>
      </c>
      <c r="Q6" s="28">
        <f>SUM(L6:P6)</f>
        <v>1</v>
      </c>
      <c r="R6" s="28">
        <f t="shared" ref="R6:R41" si="1">Q6*$C$53</f>
        <v>35.5</v>
      </c>
      <c r="U6" s="27">
        <v>1</v>
      </c>
      <c r="X6" s="28">
        <f>SUM(S6:W6)</f>
        <v>1</v>
      </c>
      <c r="Y6" s="28">
        <f t="shared" ref="Y6:Y41" si="2">X6*$C$54</f>
        <v>41.5</v>
      </c>
      <c r="AB6" s="27">
        <v>1</v>
      </c>
      <c r="AE6" s="28">
        <f>SUM(Z6:AD6)</f>
        <v>1</v>
      </c>
      <c r="AF6" s="28">
        <f t="shared" ref="AF6:AF41" si="3">AE6*$C$55</f>
        <v>52.5</v>
      </c>
      <c r="AH6" s="27">
        <f>K6+R6+Y6+AF6</f>
        <v>173</v>
      </c>
      <c r="AI6" s="27">
        <v>50</v>
      </c>
      <c r="AJ6" s="29">
        <f>AH6-AI6</f>
        <v>123</v>
      </c>
    </row>
    <row r="7" spans="1:38" s="27" customFormat="1" x14ac:dyDescent="0.15">
      <c r="A7" s="27">
        <v>2</v>
      </c>
      <c r="B7" s="27" t="s">
        <v>21</v>
      </c>
      <c r="C7" s="27" t="s">
        <v>22</v>
      </c>
      <c r="F7" s="27">
        <v>1</v>
      </c>
      <c r="J7" s="28">
        <f t="shared" ref="J7:J41" si="4">SUM(D7:I7)</f>
        <v>1</v>
      </c>
      <c r="K7" s="28">
        <f t="shared" si="0"/>
        <v>43.5</v>
      </c>
      <c r="M7" s="27">
        <v>1</v>
      </c>
      <c r="Q7" s="28">
        <f t="shared" ref="Q7:Q41" si="5">SUM(L7:P7)</f>
        <v>1</v>
      </c>
      <c r="R7" s="28">
        <f t="shared" si="1"/>
        <v>35.5</v>
      </c>
      <c r="S7" s="27">
        <v>1</v>
      </c>
      <c r="X7" s="28">
        <f t="shared" ref="X7:X41" si="6">SUM(S7:W7)</f>
        <v>1</v>
      </c>
      <c r="Y7" s="28">
        <f t="shared" si="2"/>
        <v>41.5</v>
      </c>
      <c r="AB7" s="27">
        <v>1</v>
      </c>
      <c r="AE7" s="28">
        <f t="shared" ref="AE7:AE41" si="7">SUM(Z7:AD7)</f>
        <v>1</v>
      </c>
      <c r="AF7" s="28">
        <f t="shared" si="3"/>
        <v>52.5</v>
      </c>
      <c r="AH7" s="27">
        <f t="shared" ref="AH7:AH41" si="8">K7+R7+Y7+AF7</f>
        <v>173</v>
      </c>
      <c r="AI7" s="27">
        <v>50</v>
      </c>
      <c r="AJ7" s="29">
        <f t="shared" ref="AJ7:AJ41" si="9">AH7-AI7</f>
        <v>123</v>
      </c>
    </row>
    <row r="8" spans="1:38" s="27" customFormat="1" x14ac:dyDescent="0.15">
      <c r="A8" s="27">
        <v>3</v>
      </c>
      <c r="B8" s="27" t="s">
        <v>23</v>
      </c>
      <c r="C8" s="27" t="s">
        <v>24</v>
      </c>
      <c r="G8" s="27">
        <v>1</v>
      </c>
      <c r="J8" s="28">
        <f t="shared" si="4"/>
        <v>1</v>
      </c>
      <c r="K8" s="28">
        <f t="shared" si="0"/>
        <v>43.5</v>
      </c>
      <c r="N8" s="27">
        <v>1</v>
      </c>
      <c r="Q8" s="28">
        <f t="shared" si="5"/>
        <v>1</v>
      </c>
      <c r="R8" s="28">
        <f t="shared" si="1"/>
        <v>35.5</v>
      </c>
      <c r="U8" s="27">
        <v>1</v>
      </c>
      <c r="X8" s="28">
        <f t="shared" si="6"/>
        <v>1</v>
      </c>
      <c r="Y8" s="28">
        <f t="shared" si="2"/>
        <v>41.5</v>
      </c>
      <c r="AB8" s="27">
        <v>1</v>
      </c>
      <c r="AE8" s="28">
        <f t="shared" si="7"/>
        <v>1</v>
      </c>
      <c r="AF8" s="28">
        <f t="shared" si="3"/>
        <v>52.5</v>
      </c>
      <c r="AH8" s="27">
        <f t="shared" si="8"/>
        <v>173</v>
      </c>
      <c r="AI8" s="27">
        <v>50</v>
      </c>
      <c r="AJ8" s="29">
        <f t="shared" si="9"/>
        <v>123</v>
      </c>
    </row>
    <row r="9" spans="1:38" s="27" customFormat="1" x14ac:dyDescent="0.15">
      <c r="A9" s="27">
        <v>4</v>
      </c>
      <c r="B9" s="27" t="s">
        <v>25</v>
      </c>
      <c r="C9" s="27" t="s">
        <v>26</v>
      </c>
      <c r="H9" s="27">
        <v>1</v>
      </c>
      <c r="J9" s="28">
        <f t="shared" si="4"/>
        <v>1</v>
      </c>
      <c r="K9" s="28">
        <f t="shared" si="0"/>
        <v>43.5</v>
      </c>
      <c r="O9" s="27">
        <v>1</v>
      </c>
      <c r="Q9" s="28">
        <f t="shared" si="5"/>
        <v>1</v>
      </c>
      <c r="R9" s="28">
        <f t="shared" si="1"/>
        <v>35.5</v>
      </c>
      <c r="V9" s="27">
        <v>1</v>
      </c>
      <c r="X9" s="28">
        <f t="shared" si="6"/>
        <v>1</v>
      </c>
      <c r="Y9" s="28">
        <f t="shared" si="2"/>
        <v>41.5</v>
      </c>
      <c r="AC9" s="27">
        <v>1</v>
      </c>
      <c r="AE9" s="28">
        <f t="shared" si="7"/>
        <v>1</v>
      </c>
      <c r="AF9" s="28">
        <f t="shared" si="3"/>
        <v>52.5</v>
      </c>
      <c r="AH9" s="27">
        <f t="shared" si="8"/>
        <v>173</v>
      </c>
      <c r="AI9" s="27">
        <v>50</v>
      </c>
      <c r="AJ9" s="29">
        <f t="shared" si="9"/>
        <v>123</v>
      </c>
    </row>
    <row r="10" spans="1:38" s="27" customFormat="1" x14ac:dyDescent="0.15">
      <c r="A10" s="27">
        <v>5</v>
      </c>
      <c r="B10" s="27" t="s">
        <v>27</v>
      </c>
      <c r="C10" s="27" t="s">
        <v>28</v>
      </c>
      <c r="H10" s="27">
        <v>1</v>
      </c>
      <c r="J10" s="28">
        <f t="shared" si="4"/>
        <v>1</v>
      </c>
      <c r="K10" s="28">
        <f t="shared" si="0"/>
        <v>43.5</v>
      </c>
      <c r="O10" s="27">
        <v>1</v>
      </c>
      <c r="Q10" s="28">
        <f t="shared" si="5"/>
        <v>1</v>
      </c>
      <c r="R10" s="28">
        <f t="shared" si="1"/>
        <v>35.5</v>
      </c>
      <c r="U10" s="27">
        <v>1</v>
      </c>
      <c r="X10" s="28">
        <f t="shared" si="6"/>
        <v>1</v>
      </c>
      <c r="Y10" s="28">
        <f t="shared" si="2"/>
        <v>41.5</v>
      </c>
      <c r="AC10" s="27">
        <v>1</v>
      </c>
      <c r="AE10" s="28">
        <f t="shared" si="7"/>
        <v>1</v>
      </c>
      <c r="AF10" s="28">
        <f t="shared" si="3"/>
        <v>52.5</v>
      </c>
      <c r="AH10" s="27">
        <f t="shared" si="8"/>
        <v>173</v>
      </c>
      <c r="AI10" s="27">
        <v>50</v>
      </c>
      <c r="AJ10" s="29">
        <f t="shared" si="9"/>
        <v>123</v>
      </c>
    </row>
    <row r="11" spans="1:38" s="27" customFormat="1" x14ac:dyDescent="0.15">
      <c r="A11" s="27">
        <v>6</v>
      </c>
      <c r="B11" s="27" t="s">
        <v>29</v>
      </c>
      <c r="C11" s="27" t="s">
        <v>30</v>
      </c>
      <c r="G11" s="27">
        <v>1</v>
      </c>
      <c r="J11" s="28">
        <f t="shared" si="4"/>
        <v>1</v>
      </c>
      <c r="K11" s="28">
        <f t="shared" si="0"/>
        <v>43.5</v>
      </c>
      <c r="N11" s="27">
        <v>1</v>
      </c>
      <c r="Q11" s="28">
        <f t="shared" si="5"/>
        <v>1</v>
      </c>
      <c r="R11" s="28">
        <f t="shared" si="1"/>
        <v>35.5</v>
      </c>
      <c r="T11" s="27">
        <v>1</v>
      </c>
      <c r="X11" s="28">
        <f t="shared" si="6"/>
        <v>1</v>
      </c>
      <c r="Y11" s="28">
        <f t="shared" si="2"/>
        <v>41.5</v>
      </c>
      <c r="AB11" s="27">
        <v>1</v>
      </c>
      <c r="AE11" s="28">
        <f t="shared" si="7"/>
        <v>1</v>
      </c>
      <c r="AF11" s="28">
        <f t="shared" si="3"/>
        <v>52.5</v>
      </c>
      <c r="AH11" s="27">
        <f t="shared" si="8"/>
        <v>173</v>
      </c>
      <c r="AI11" s="27">
        <v>50</v>
      </c>
      <c r="AJ11" s="29">
        <f t="shared" si="9"/>
        <v>123</v>
      </c>
    </row>
    <row r="12" spans="1:38" s="27" customFormat="1" x14ac:dyDescent="0.15">
      <c r="A12" s="27">
        <v>7</v>
      </c>
      <c r="B12" s="27" t="s">
        <v>31</v>
      </c>
      <c r="C12" s="27" t="s">
        <v>32</v>
      </c>
      <c r="H12" s="27">
        <v>1</v>
      </c>
      <c r="J12" s="28">
        <f t="shared" si="4"/>
        <v>1</v>
      </c>
      <c r="K12" s="28">
        <f t="shared" si="0"/>
        <v>43.5</v>
      </c>
      <c r="O12" s="27">
        <v>1</v>
      </c>
      <c r="Q12" s="28">
        <f t="shared" si="5"/>
        <v>1</v>
      </c>
      <c r="R12" s="28">
        <f t="shared" si="1"/>
        <v>35.5</v>
      </c>
      <c r="U12" s="27">
        <v>1</v>
      </c>
      <c r="X12" s="28">
        <f t="shared" si="6"/>
        <v>1</v>
      </c>
      <c r="Y12" s="28">
        <f t="shared" si="2"/>
        <v>41.5</v>
      </c>
      <c r="AC12" s="27">
        <v>1</v>
      </c>
      <c r="AE12" s="28">
        <f t="shared" si="7"/>
        <v>1</v>
      </c>
      <c r="AF12" s="28">
        <f t="shared" si="3"/>
        <v>52.5</v>
      </c>
      <c r="AH12" s="27">
        <f t="shared" si="8"/>
        <v>173</v>
      </c>
      <c r="AI12" s="27">
        <v>50</v>
      </c>
      <c r="AJ12" s="29">
        <f t="shared" si="9"/>
        <v>123</v>
      </c>
    </row>
    <row r="13" spans="1:38" s="27" customFormat="1" x14ac:dyDescent="0.15">
      <c r="A13" s="27">
        <v>8</v>
      </c>
      <c r="B13" s="27" t="s">
        <v>33</v>
      </c>
      <c r="C13" s="27" t="s">
        <v>34</v>
      </c>
      <c r="G13" s="27">
        <v>1</v>
      </c>
      <c r="J13" s="28">
        <f t="shared" si="4"/>
        <v>1</v>
      </c>
      <c r="K13" s="28">
        <f t="shared" si="0"/>
        <v>43.5</v>
      </c>
      <c r="N13" s="30">
        <v>2</v>
      </c>
      <c r="Q13" s="28">
        <f t="shared" si="5"/>
        <v>2</v>
      </c>
      <c r="R13" s="28">
        <f t="shared" si="1"/>
        <v>71</v>
      </c>
      <c r="T13" s="27">
        <v>1</v>
      </c>
      <c r="X13" s="28">
        <f t="shared" si="6"/>
        <v>1</v>
      </c>
      <c r="Y13" s="28">
        <f t="shared" si="2"/>
        <v>41.5</v>
      </c>
      <c r="AB13" s="27">
        <v>1</v>
      </c>
      <c r="AE13" s="28">
        <f t="shared" si="7"/>
        <v>1</v>
      </c>
      <c r="AF13" s="28">
        <f t="shared" si="3"/>
        <v>52.5</v>
      </c>
      <c r="AG13" s="27" t="s">
        <v>35</v>
      </c>
      <c r="AH13" s="27">
        <f t="shared" si="8"/>
        <v>208.5</v>
      </c>
      <c r="AI13" s="27">
        <v>50</v>
      </c>
      <c r="AJ13" s="31">
        <f t="shared" si="9"/>
        <v>158.5</v>
      </c>
      <c r="AK13" s="32" t="s">
        <v>36</v>
      </c>
      <c r="AL13" s="29">
        <f>AJ13-5.4</f>
        <v>153.1</v>
      </c>
    </row>
    <row r="14" spans="1:38" s="27" customFormat="1" x14ac:dyDescent="0.15">
      <c r="A14" s="27">
        <v>9</v>
      </c>
      <c r="B14" s="27" t="s">
        <v>37</v>
      </c>
      <c r="C14" s="27" t="s">
        <v>38</v>
      </c>
      <c r="H14" s="27">
        <v>1</v>
      </c>
      <c r="J14" s="28">
        <f t="shared" si="4"/>
        <v>1</v>
      </c>
      <c r="K14" s="28">
        <f t="shared" si="0"/>
        <v>43.5</v>
      </c>
      <c r="O14" s="27">
        <v>1</v>
      </c>
      <c r="Q14" s="28">
        <f t="shared" si="5"/>
        <v>1</v>
      </c>
      <c r="R14" s="28">
        <f t="shared" si="1"/>
        <v>35.5</v>
      </c>
      <c r="T14" s="27">
        <v>1</v>
      </c>
      <c r="X14" s="28">
        <f t="shared" si="6"/>
        <v>1</v>
      </c>
      <c r="Y14" s="28">
        <f t="shared" si="2"/>
        <v>41.5</v>
      </c>
      <c r="AC14" s="27">
        <v>1</v>
      </c>
      <c r="AE14" s="28">
        <f t="shared" si="7"/>
        <v>1</v>
      </c>
      <c r="AF14" s="28">
        <f t="shared" si="3"/>
        <v>52.5</v>
      </c>
      <c r="AH14" s="27">
        <f t="shared" si="8"/>
        <v>173</v>
      </c>
      <c r="AI14" s="27">
        <v>20</v>
      </c>
      <c r="AJ14" s="29">
        <f t="shared" si="9"/>
        <v>153</v>
      </c>
    </row>
    <row r="15" spans="1:38" s="27" customFormat="1" x14ac:dyDescent="0.15">
      <c r="A15" s="27">
        <v>10</v>
      </c>
      <c r="B15" s="27" t="s">
        <v>39</v>
      </c>
      <c r="C15" s="27" t="s">
        <v>24</v>
      </c>
      <c r="G15" s="33">
        <v>2</v>
      </c>
      <c r="J15" s="28">
        <f t="shared" si="4"/>
        <v>2</v>
      </c>
      <c r="K15" s="28">
        <f t="shared" si="0"/>
        <v>87</v>
      </c>
      <c r="Q15" s="28">
        <f t="shared" si="5"/>
        <v>0</v>
      </c>
      <c r="R15" s="28">
        <f t="shared" si="1"/>
        <v>0</v>
      </c>
      <c r="T15" s="33">
        <v>2</v>
      </c>
      <c r="X15" s="28">
        <f t="shared" si="6"/>
        <v>2</v>
      </c>
      <c r="Y15" s="28">
        <f t="shared" si="2"/>
        <v>83</v>
      </c>
      <c r="AE15" s="28">
        <f t="shared" si="7"/>
        <v>0</v>
      </c>
      <c r="AF15" s="28">
        <f t="shared" si="3"/>
        <v>0</v>
      </c>
      <c r="AG15" s="34" t="s">
        <v>40</v>
      </c>
      <c r="AH15" s="27">
        <f t="shared" si="8"/>
        <v>170</v>
      </c>
      <c r="AI15" s="27">
        <v>20</v>
      </c>
      <c r="AJ15" s="29">
        <f t="shared" si="9"/>
        <v>150</v>
      </c>
    </row>
    <row r="16" spans="1:38" s="27" customFormat="1" x14ac:dyDescent="0.15">
      <c r="A16" s="27">
        <v>11</v>
      </c>
      <c r="B16" s="27" t="s">
        <v>41</v>
      </c>
      <c r="C16" s="27" t="s">
        <v>42</v>
      </c>
      <c r="F16" s="27">
        <v>1</v>
      </c>
      <c r="J16" s="28">
        <f t="shared" si="4"/>
        <v>1</v>
      </c>
      <c r="K16" s="28">
        <f t="shared" si="0"/>
        <v>43.5</v>
      </c>
      <c r="M16" s="27">
        <v>1</v>
      </c>
      <c r="Q16" s="28">
        <f t="shared" si="5"/>
        <v>1</v>
      </c>
      <c r="R16" s="28">
        <f t="shared" si="1"/>
        <v>35.5</v>
      </c>
      <c r="T16" s="27">
        <v>1</v>
      </c>
      <c r="X16" s="28">
        <f t="shared" si="6"/>
        <v>1</v>
      </c>
      <c r="Y16" s="28">
        <f t="shared" si="2"/>
        <v>41.5</v>
      </c>
      <c r="AA16" s="27">
        <v>1</v>
      </c>
      <c r="AE16" s="28">
        <f t="shared" si="7"/>
        <v>1</v>
      </c>
      <c r="AF16" s="28">
        <f t="shared" si="3"/>
        <v>52.5</v>
      </c>
      <c r="AH16" s="27">
        <f t="shared" si="8"/>
        <v>173</v>
      </c>
      <c r="AI16" s="27">
        <v>20</v>
      </c>
      <c r="AJ16" s="29">
        <f t="shared" si="9"/>
        <v>153</v>
      </c>
    </row>
    <row r="17" spans="1:38" s="27" customFormat="1" x14ac:dyDescent="0.15">
      <c r="A17" s="27">
        <v>12</v>
      </c>
      <c r="B17" s="27" t="s">
        <v>43</v>
      </c>
      <c r="C17" s="27" t="s">
        <v>44</v>
      </c>
      <c r="I17" s="27">
        <v>1</v>
      </c>
      <c r="J17" s="28">
        <f t="shared" si="4"/>
        <v>1</v>
      </c>
      <c r="K17" s="28">
        <f t="shared" si="0"/>
        <v>43.5</v>
      </c>
      <c r="Q17" s="28">
        <f t="shared" si="5"/>
        <v>0</v>
      </c>
      <c r="R17" s="28">
        <f t="shared" si="1"/>
        <v>0</v>
      </c>
      <c r="V17" s="27">
        <v>1</v>
      </c>
      <c r="X17" s="28">
        <f t="shared" si="6"/>
        <v>1</v>
      </c>
      <c r="Y17" s="28">
        <f t="shared" si="2"/>
        <v>41.5</v>
      </c>
      <c r="AE17" s="28">
        <f t="shared" si="7"/>
        <v>0</v>
      </c>
      <c r="AF17" s="28">
        <f t="shared" si="3"/>
        <v>0</v>
      </c>
      <c r="AH17" s="27">
        <f t="shared" si="8"/>
        <v>85</v>
      </c>
      <c r="AI17" s="27">
        <v>12.5</v>
      </c>
      <c r="AJ17" s="29">
        <f t="shared" si="9"/>
        <v>72.5</v>
      </c>
    </row>
    <row r="18" spans="1:38" s="27" customFormat="1" x14ac:dyDescent="0.15">
      <c r="A18" s="27">
        <v>13</v>
      </c>
      <c r="B18" s="27" t="s">
        <v>45</v>
      </c>
      <c r="C18" s="27" t="s">
        <v>46</v>
      </c>
      <c r="G18" s="27">
        <v>1</v>
      </c>
      <c r="J18" s="28">
        <f t="shared" si="4"/>
        <v>1</v>
      </c>
      <c r="K18" s="28">
        <f t="shared" si="0"/>
        <v>43.5</v>
      </c>
      <c r="N18" s="27">
        <v>1</v>
      </c>
      <c r="Q18" s="28">
        <f t="shared" si="5"/>
        <v>1</v>
      </c>
      <c r="R18" s="28">
        <f t="shared" si="1"/>
        <v>35.5</v>
      </c>
      <c r="U18" s="27">
        <v>1</v>
      </c>
      <c r="X18" s="28">
        <f t="shared" si="6"/>
        <v>1</v>
      </c>
      <c r="Y18" s="28">
        <f t="shared" si="2"/>
        <v>41.5</v>
      </c>
      <c r="AB18" s="27">
        <v>1</v>
      </c>
      <c r="AE18" s="28">
        <f t="shared" si="7"/>
        <v>1</v>
      </c>
      <c r="AF18" s="28">
        <f t="shared" si="3"/>
        <v>52.5</v>
      </c>
      <c r="AH18" s="27">
        <f t="shared" si="8"/>
        <v>173</v>
      </c>
      <c r="AI18" s="27">
        <v>20</v>
      </c>
      <c r="AJ18" s="29">
        <f t="shared" si="9"/>
        <v>153</v>
      </c>
    </row>
    <row r="19" spans="1:38" s="27" customFormat="1" x14ac:dyDescent="0.15">
      <c r="A19" s="27">
        <v>14</v>
      </c>
      <c r="B19" s="27" t="s">
        <v>47</v>
      </c>
      <c r="C19" s="27" t="s">
        <v>48</v>
      </c>
      <c r="G19" s="27">
        <v>1</v>
      </c>
      <c r="J19" s="28">
        <f t="shared" si="4"/>
        <v>1</v>
      </c>
      <c r="K19" s="28">
        <f t="shared" si="0"/>
        <v>43.5</v>
      </c>
      <c r="N19" s="27">
        <v>1</v>
      </c>
      <c r="Q19" s="28">
        <f t="shared" si="5"/>
        <v>1</v>
      </c>
      <c r="R19" s="28">
        <f t="shared" si="1"/>
        <v>35.5</v>
      </c>
      <c r="U19" s="27">
        <v>1</v>
      </c>
      <c r="X19" s="28">
        <f t="shared" si="6"/>
        <v>1</v>
      </c>
      <c r="Y19" s="28">
        <f t="shared" si="2"/>
        <v>41.5</v>
      </c>
      <c r="AB19" s="27">
        <v>1</v>
      </c>
      <c r="AE19" s="28">
        <f t="shared" si="7"/>
        <v>1</v>
      </c>
      <c r="AF19" s="28">
        <f t="shared" si="3"/>
        <v>52.5</v>
      </c>
      <c r="AH19" s="27">
        <f t="shared" si="8"/>
        <v>173</v>
      </c>
      <c r="AI19" s="27">
        <v>50</v>
      </c>
      <c r="AJ19" s="29">
        <f t="shared" si="9"/>
        <v>123</v>
      </c>
    </row>
    <row r="20" spans="1:38" s="27" customFormat="1" x14ac:dyDescent="0.15">
      <c r="A20" s="27">
        <v>15</v>
      </c>
      <c r="B20" s="27" t="s">
        <v>49</v>
      </c>
      <c r="C20" s="27" t="s">
        <v>50</v>
      </c>
      <c r="J20" s="28">
        <f t="shared" si="4"/>
        <v>0</v>
      </c>
      <c r="K20" s="28">
        <f t="shared" si="0"/>
        <v>0</v>
      </c>
      <c r="Q20" s="28">
        <f t="shared" si="5"/>
        <v>0</v>
      </c>
      <c r="R20" s="28">
        <f t="shared" si="1"/>
        <v>0</v>
      </c>
      <c r="T20" s="27">
        <v>1</v>
      </c>
      <c r="X20" s="28">
        <f t="shared" si="6"/>
        <v>1</v>
      </c>
      <c r="Y20" s="28">
        <f t="shared" si="2"/>
        <v>41.5</v>
      </c>
      <c r="AE20" s="28">
        <f t="shared" si="7"/>
        <v>0</v>
      </c>
      <c r="AF20" s="28">
        <f t="shared" si="3"/>
        <v>0</v>
      </c>
      <c r="AH20" s="27">
        <f t="shared" si="8"/>
        <v>41.5</v>
      </c>
      <c r="AI20" s="27">
        <v>0</v>
      </c>
      <c r="AJ20" s="29">
        <f t="shared" si="9"/>
        <v>41.5</v>
      </c>
    </row>
    <row r="21" spans="1:38" s="27" customFormat="1" x14ac:dyDescent="0.15">
      <c r="A21" s="27">
        <v>16</v>
      </c>
      <c r="B21" s="27" t="s">
        <v>51</v>
      </c>
      <c r="C21" s="27" t="s">
        <v>24</v>
      </c>
      <c r="E21" s="27">
        <v>1</v>
      </c>
      <c r="J21" s="28">
        <f t="shared" si="4"/>
        <v>1</v>
      </c>
      <c r="K21" s="28">
        <f t="shared" si="0"/>
        <v>43.5</v>
      </c>
      <c r="L21" s="27">
        <v>1</v>
      </c>
      <c r="Q21" s="28">
        <f t="shared" si="5"/>
        <v>1</v>
      </c>
      <c r="R21" s="28">
        <f t="shared" si="1"/>
        <v>35.5</v>
      </c>
      <c r="S21" s="27">
        <v>1</v>
      </c>
      <c r="X21" s="28">
        <f t="shared" si="6"/>
        <v>1</v>
      </c>
      <c r="Y21" s="28">
        <f t="shared" si="2"/>
        <v>41.5</v>
      </c>
      <c r="Z21" s="27">
        <v>1</v>
      </c>
      <c r="AE21" s="28">
        <f t="shared" si="7"/>
        <v>1</v>
      </c>
      <c r="AF21" s="28">
        <f t="shared" si="3"/>
        <v>52.5</v>
      </c>
      <c r="AG21" s="35" t="s">
        <v>52</v>
      </c>
      <c r="AH21" s="27">
        <f t="shared" si="8"/>
        <v>173</v>
      </c>
      <c r="AI21" s="27">
        <v>50</v>
      </c>
      <c r="AJ21" s="29">
        <f t="shared" si="9"/>
        <v>123</v>
      </c>
    </row>
    <row r="22" spans="1:38" s="27" customFormat="1" x14ac:dyDescent="0.15">
      <c r="A22" s="27">
        <v>17</v>
      </c>
      <c r="B22" s="27" t="s">
        <v>53</v>
      </c>
      <c r="C22" s="27" t="s">
        <v>54</v>
      </c>
      <c r="F22" s="27">
        <v>1</v>
      </c>
      <c r="J22" s="28">
        <f t="shared" si="4"/>
        <v>1</v>
      </c>
      <c r="K22" s="28">
        <f t="shared" si="0"/>
        <v>43.5</v>
      </c>
      <c r="Q22" s="28">
        <f t="shared" si="5"/>
        <v>0</v>
      </c>
      <c r="R22" s="28">
        <f t="shared" si="1"/>
        <v>0</v>
      </c>
      <c r="T22" s="27">
        <v>1</v>
      </c>
      <c r="X22" s="28">
        <f t="shared" si="6"/>
        <v>1</v>
      </c>
      <c r="Y22" s="28">
        <f t="shared" si="2"/>
        <v>41.5</v>
      </c>
      <c r="AE22" s="28">
        <f t="shared" si="7"/>
        <v>0</v>
      </c>
      <c r="AF22" s="28">
        <f t="shared" si="3"/>
        <v>0</v>
      </c>
      <c r="AH22" s="27">
        <f t="shared" si="8"/>
        <v>85</v>
      </c>
      <c r="AI22" s="27">
        <v>12.5</v>
      </c>
      <c r="AJ22" s="29">
        <f t="shared" si="9"/>
        <v>72.5</v>
      </c>
    </row>
    <row r="23" spans="1:38" s="27" customFormat="1" x14ac:dyDescent="0.15">
      <c r="A23" s="27">
        <v>18</v>
      </c>
      <c r="B23" s="27" t="s">
        <v>55</v>
      </c>
      <c r="C23" s="27" t="s">
        <v>56</v>
      </c>
      <c r="H23" s="36">
        <v>2</v>
      </c>
      <c r="J23" s="28">
        <f t="shared" si="4"/>
        <v>2</v>
      </c>
      <c r="K23" s="28">
        <f t="shared" si="0"/>
        <v>87</v>
      </c>
      <c r="O23" s="27">
        <v>1</v>
      </c>
      <c r="Q23" s="28">
        <f t="shared" si="5"/>
        <v>1</v>
      </c>
      <c r="R23" s="28">
        <f t="shared" si="1"/>
        <v>35.5</v>
      </c>
      <c r="W23" s="33">
        <v>2</v>
      </c>
      <c r="X23" s="28">
        <f t="shared" si="6"/>
        <v>2</v>
      </c>
      <c r="Y23" s="28">
        <f t="shared" si="2"/>
        <v>83</v>
      </c>
      <c r="AD23" s="27">
        <v>1</v>
      </c>
      <c r="AE23" s="28">
        <f t="shared" si="7"/>
        <v>1</v>
      </c>
      <c r="AF23" s="28">
        <f t="shared" si="3"/>
        <v>52.5</v>
      </c>
      <c r="AH23" s="27">
        <f t="shared" si="8"/>
        <v>258</v>
      </c>
      <c r="AI23" s="27">
        <v>50</v>
      </c>
      <c r="AJ23" s="29">
        <f t="shared" si="9"/>
        <v>208</v>
      </c>
    </row>
    <row r="24" spans="1:38" s="27" customFormat="1" x14ac:dyDescent="0.15">
      <c r="A24" s="27">
        <v>19</v>
      </c>
      <c r="B24" s="27" t="s">
        <v>57</v>
      </c>
      <c r="C24" s="27" t="s">
        <v>58</v>
      </c>
      <c r="E24" s="27">
        <v>1</v>
      </c>
      <c r="J24" s="28">
        <f t="shared" si="4"/>
        <v>1</v>
      </c>
      <c r="K24" s="28">
        <f t="shared" si="0"/>
        <v>43.5</v>
      </c>
      <c r="L24" s="27">
        <v>1</v>
      </c>
      <c r="Q24" s="28">
        <f t="shared" si="5"/>
        <v>1</v>
      </c>
      <c r="R24" s="28">
        <f t="shared" si="1"/>
        <v>35.5</v>
      </c>
      <c r="S24" s="27">
        <v>1</v>
      </c>
      <c r="X24" s="28">
        <f t="shared" si="6"/>
        <v>1</v>
      </c>
      <c r="Y24" s="28">
        <f t="shared" si="2"/>
        <v>41.5</v>
      </c>
      <c r="Z24" s="27">
        <v>1</v>
      </c>
      <c r="AE24" s="28">
        <f t="shared" si="7"/>
        <v>1</v>
      </c>
      <c r="AF24" s="28">
        <f t="shared" si="3"/>
        <v>52.5</v>
      </c>
      <c r="AH24" s="27">
        <f t="shared" si="8"/>
        <v>173</v>
      </c>
      <c r="AI24" s="27">
        <v>50</v>
      </c>
      <c r="AJ24" s="29">
        <f t="shared" si="9"/>
        <v>123</v>
      </c>
    </row>
    <row r="25" spans="1:38" s="27" customFormat="1" x14ac:dyDescent="0.15">
      <c r="A25" s="27">
        <v>20</v>
      </c>
      <c r="B25" s="27" t="s">
        <v>59</v>
      </c>
      <c r="C25" s="27" t="s">
        <v>28</v>
      </c>
      <c r="G25" s="27">
        <v>1</v>
      </c>
      <c r="J25" s="28">
        <f t="shared" si="4"/>
        <v>1</v>
      </c>
      <c r="K25" s="28">
        <f t="shared" si="0"/>
        <v>43.5</v>
      </c>
      <c r="Q25" s="28">
        <f t="shared" si="5"/>
        <v>0</v>
      </c>
      <c r="R25" s="28">
        <f t="shared" si="1"/>
        <v>0</v>
      </c>
      <c r="X25" s="28">
        <f t="shared" si="6"/>
        <v>0</v>
      </c>
      <c r="Y25" s="28">
        <f t="shared" si="2"/>
        <v>0</v>
      </c>
      <c r="AE25" s="28">
        <f t="shared" si="7"/>
        <v>0</v>
      </c>
      <c r="AF25" s="28">
        <f t="shared" si="3"/>
        <v>0</v>
      </c>
      <c r="AH25" s="27">
        <f t="shared" si="8"/>
        <v>43.5</v>
      </c>
      <c r="AI25" s="27">
        <v>8.5</v>
      </c>
      <c r="AJ25" s="29">
        <f t="shared" si="9"/>
        <v>35</v>
      </c>
    </row>
    <row r="26" spans="1:38" s="27" customFormat="1" x14ac:dyDescent="0.15">
      <c r="A26" s="27">
        <v>21</v>
      </c>
      <c r="B26" s="27" t="s">
        <v>59</v>
      </c>
      <c r="C26" s="27" t="s">
        <v>60</v>
      </c>
      <c r="D26" s="27">
        <v>1</v>
      </c>
      <c r="J26" s="28">
        <f t="shared" si="4"/>
        <v>1</v>
      </c>
      <c r="K26" s="28">
        <f t="shared" si="0"/>
        <v>43.5</v>
      </c>
      <c r="Q26" s="28">
        <f t="shared" si="5"/>
        <v>0</v>
      </c>
      <c r="R26" s="28">
        <f t="shared" si="1"/>
        <v>0</v>
      </c>
      <c r="X26" s="28">
        <f t="shared" si="6"/>
        <v>0</v>
      </c>
      <c r="Y26" s="28">
        <f t="shared" si="2"/>
        <v>0</v>
      </c>
      <c r="AE26" s="28">
        <f t="shared" si="7"/>
        <v>0</v>
      </c>
      <c r="AF26" s="28">
        <f t="shared" si="3"/>
        <v>0</v>
      </c>
      <c r="AG26" s="27" t="s">
        <v>61</v>
      </c>
      <c r="AH26" s="27">
        <f t="shared" si="8"/>
        <v>43.5</v>
      </c>
      <c r="AI26" s="27">
        <v>8.5</v>
      </c>
      <c r="AJ26" s="31">
        <f t="shared" si="9"/>
        <v>35</v>
      </c>
      <c r="AK26" s="32" t="s">
        <v>62</v>
      </c>
      <c r="AL26" s="29">
        <f>AJ26-13</f>
        <v>22</v>
      </c>
    </row>
    <row r="27" spans="1:38" s="27" customFormat="1" x14ac:dyDescent="0.15">
      <c r="A27" s="27">
        <v>22</v>
      </c>
      <c r="B27" s="27" t="s">
        <v>63</v>
      </c>
      <c r="C27" s="27" t="s">
        <v>64</v>
      </c>
      <c r="F27" s="27">
        <v>1</v>
      </c>
      <c r="J27" s="28">
        <f t="shared" si="4"/>
        <v>1</v>
      </c>
      <c r="K27" s="28">
        <f t="shared" si="0"/>
        <v>43.5</v>
      </c>
      <c r="M27" s="27">
        <v>1</v>
      </c>
      <c r="Q27" s="28">
        <f t="shared" si="5"/>
        <v>1</v>
      </c>
      <c r="R27" s="28">
        <f t="shared" si="1"/>
        <v>35.5</v>
      </c>
      <c r="T27" s="27">
        <v>1</v>
      </c>
      <c r="X27" s="28">
        <f t="shared" si="6"/>
        <v>1</v>
      </c>
      <c r="Y27" s="28">
        <f t="shared" si="2"/>
        <v>41.5</v>
      </c>
      <c r="AA27" s="27">
        <v>1</v>
      </c>
      <c r="AE27" s="28">
        <f t="shared" si="7"/>
        <v>1</v>
      </c>
      <c r="AF27" s="28">
        <f t="shared" si="3"/>
        <v>52.5</v>
      </c>
      <c r="AH27" s="27">
        <f t="shared" si="8"/>
        <v>173</v>
      </c>
      <c r="AI27" s="27">
        <v>50</v>
      </c>
      <c r="AJ27" s="29">
        <f t="shared" si="9"/>
        <v>123</v>
      </c>
    </row>
    <row r="28" spans="1:38" s="27" customFormat="1" x14ac:dyDescent="0.15">
      <c r="A28" s="27">
        <v>23</v>
      </c>
      <c r="B28" s="27" t="s">
        <v>57</v>
      </c>
      <c r="C28" s="27" t="s">
        <v>65</v>
      </c>
      <c r="F28" s="27">
        <v>1</v>
      </c>
      <c r="J28" s="28">
        <f t="shared" si="4"/>
        <v>1</v>
      </c>
      <c r="K28" s="28">
        <f t="shared" si="0"/>
        <v>43.5</v>
      </c>
      <c r="M28" s="27">
        <v>1</v>
      </c>
      <c r="Q28" s="28">
        <f t="shared" si="5"/>
        <v>1</v>
      </c>
      <c r="R28" s="28">
        <f t="shared" si="1"/>
        <v>35.5</v>
      </c>
      <c r="T28" s="27">
        <v>1</v>
      </c>
      <c r="X28" s="28">
        <f t="shared" si="6"/>
        <v>1</v>
      </c>
      <c r="Y28" s="28">
        <f t="shared" si="2"/>
        <v>41.5</v>
      </c>
      <c r="AA28" s="27">
        <v>1</v>
      </c>
      <c r="AE28" s="28">
        <f t="shared" si="7"/>
        <v>1</v>
      </c>
      <c r="AF28" s="28">
        <f t="shared" si="3"/>
        <v>52.5</v>
      </c>
      <c r="AH28" s="27">
        <f t="shared" si="8"/>
        <v>173</v>
      </c>
      <c r="AI28" s="27">
        <v>50</v>
      </c>
      <c r="AJ28" s="29">
        <f t="shared" si="9"/>
        <v>123</v>
      </c>
    </row>
    <row r="29" spans="1:38" s="27" customFormat="1" x14ac:dyDescent="0.15">
      <c r="A29" s="27">
        <v>24</v>
      </c>
      <c r="B29" s="27" t="s">
        <v>66</v>
      </c>
      <c r="C29" s="27" t="s">
        <v>67</v>
      </c>
      <c r="H29" s="27">
        <v>1</v>
      </c>
      <c r="J29" s="28">
        <f t="shared" si="4"/>
        <v>1</v>
      </c>
      <c r="K29" s="28">
        <f t="shared" si="0"/>
        <v>43.5</v>
      </c>
      <c r="O29" s="27">
        <v>1</v>
      </c>
      <c r="Q29" s="28">
        <f t="shared" si="5"/>
        <v>1</v>
      </c>
      <c r="R29" s="28">
        <f t="shared" si="1"/>
        <v>35.5</v>
      </c>
      <c r="V29" s="27">
        <v>1</v>
      </c>
      <c r="X29" s="28">
        <f t="shared" si="6"/>
        <v>1</v>
      </c>
      <c r="Y29" s="28">
        <f t="shared" si="2"/>
        <v>41.5</v>
      </c>
      <c r="AC29" s="27">
        <v>1</v>
      </c>
      <c r="AE29" s="28">
        <f t="shared" si="7"/>
        <v>1</v>
      </c>
      <c r="AF29" s="28">
        <f t="shared" si="3"/>
        <v>52.5</v>
      </c>
      <c r="AH29" s="27">
        <f t="shared" si="8"/>
        <v>173</v>
      </c>
      <c r="AI29" s="27">
        <v>50</v>
      </c>
      <c r="AJ29" s="29">
        <f t="shared" si="9"/>
        <v>123</v>
      </c>
    </row>
    <row r="30" spans="1:38" s="27" customFormat="1" x14ac:dyDescent="0.15">
      <c r="A30" s="27">
        <v>25</v>
      </c>
      <c r="B30" s="27" t="s">
        <v>68</v>
      </c>
      <c r="C30" s="27" t="s">
        <v>69</v>
      </c>
      <c r="F30" s="27">
        <v>1</v>
      </c>
      <c r="J30" s="28">
        <f t="shared" si="4"/>
        <v>1</v>
      </c>
      <c r="K30" s="28">
        <f t="shared" si="0"/>
        <v>43.5</v>
      </c>
      <c r="M30" s="27">
        <v>1</v>
      </c>
      <c r="Q30" s="28">
        <f t="shared" si="5"/>
        <v>1</v>
      </c>
      <c r="R30" s="28">
        <f t="shared" si="1"/>
        <v>35.5</v>
      </c>
      <c r="T30" s="27">
        <v>1</v>
      </c>
      <c r="X30" s="28">
        <f t="shared" si="6"/>
        <v>1</v>
      </c>
      <c r="Y30" s="28">
        <f t="shared" si="2"/>
        <v>41.5</v>
      </c>
      <c r="AA30" s="27">
        <v>1</v>
      </c>
      <c r="AE30" s="28">
        <f t="shared" si="7"/>
        <v>1</v>
      </c>
      <c r="AF30" s="28">
        <f t="shared" si="3"/>
        <v>52.5</v>
      </c>
      <c r="AH30" s="27">
        <f t="shared" si="8"/>
        <v>173</v>
      </c>
      <c r="AI30" s="27">
        <v>50</v>
      </c>
      <c r="AJ30" s="29">
        <f t="shared" si="9"/>
        <v>123</v>
      </c>
    </row>
    <row r="31" spans="1:38" s="27" customFormat="1" x14ac:dyDescent="0.15">
      <c r="A31" s="27">
        <v>26</v>
      </c>
      <c r="B31" s="27" t="s">
        <v>55</v>
      </c>
      <c r="C31" s="27" t="s">
        <v>70</v>
      </c>
      <c r="H31" s="27">
        <v>1</v>
      </c>
      <c r="J31" s="28">
        <f t="shared" si="4"/>
        <v>1</v>
      </c>
      <c r="K31" s="28">
        <f t="shared" si="0"/>
        <v>43.5</v>
      </c>
      <c r="Q31" s="28">
        <f t="shared" si="5"/>
        <v>0</v>
      </c>
      <c r="R31" s="28">
        <f t="shared" si="1"/>
        <v>0</v>
      </c>
      <c r="V31" s="27">
        <v>1</v>
      </c>
      <c r="X31" s="28">
        <f t="shared" si="6"/>
        <v>1</v>
      </c>
      <c r="Y31" s="28">
        <f t="shared" si="2"/>
        <v>41.5</v>
      </c>
      <c r="AE31" s="28">
        <f t="shared" si="7"/>
        <v>0</v>
      </c>
      <c r="AF31" s="28">
        <f t="shared" si="3"/>
        <v>0</v>
      </c>
      <c r="AH31" s="27">
        <f t="shared" si="8"/>
        <v>85</v>
      </c>
      <c r="AI31" s="27">
        <v>12.5</v>
      </c>
      <c r="AJ31" s="29">
        <f t="shared" si="9"/>
        <v>72.5</v>
      </c>
    </row>
    <row r="32" spans="1:38" s="27" customFormat="1" x14ac:dyDescent="0.15">
      <c r="A32" s="27">
        <v>27</v>
      </c>
      <c r="B32" s="27" t="s">
        <v>71</v>
      </c>
      <c r="C32" s="27" t="s">
        <v>72</v>
      </c>
      <c r="J32" s="28">
        <f t="shared" si="4"/>
        <v>0</v>
      </c>
      <c r="K32" s="28">
        <f t="shared" si="0"/>
        <v>0</v>
      </c>
      <c r="N32" s="27">
        <v>1</v>
      </c>
      <c r="Q32" s="28">
        <f t="shared" si="5"/>
        <v>1</v>
      </c>
      <c r="R32" s="28">
        <f t="shared" si="1"/>
        <v>35.5</v>
      </c>
      <c r="T32" s="27">
        <v>1</v>
      </c>
      <c r="X32" s="28">
        <f t="shared" si="6"/>
        <v>1</v>
      </c>
      <c r="Y32" s="28">
        <f t="shared" si="2"/>
        <v>41.5</v>
      </c>
      <c r="AE32" s="28">
        <f t="shared" si="7"/>
        <v>0</v>
      </c>
      <c r="AF32" s="28">
        <f t="shared" si="3"/>
        <v>0</v>
      </c>
      <c r="AH32" s="27">
        <f t="shared" si="8"/>
        <v>77</v>
      </c>
      <c r="AI32" s="27">
        <v>12.5</v>
      </c>
      <c r="AJ32" s="29">
        <f t="shared" si="9"/>
        <v>64.5</v>
      </c>
    </row>
    <row r="33" spans="1:37" s="27" customFormat="1" x14ac:dyDescent="0.15">
      <c r="A33" s="27">
        <v>28</v>
      </c>
      <c r="B33" s="27" t="s">
        <v>73</v>
      </c>
      <c r="C33" s="27" t="s">
        <v>69</v>
      </c>
      <c r="H33" s="36">
        <v>1</v>
      </c>
      <c r="J33" s="28">
        <f t="shared" si="4"/>
        <v>1</v>
      </c>
      <c r="K33" s="28">
        <f t="shared" si="0"/>
        <v>43.5</v>
      </c>
      <c r="O33" s="36">
        <v>1</v>
      </c>
      <c r="Q33" s="28">
        <f t="shared" si="5"/>
        <v>1</v>
      </c>
      <c r="R33" s="28">
        <f t="shared" si="1"/>
        <v>35.5</v>
      </c>
      <c r="U33" s="33">
        <v>2</v>
      </c>
      <c r="X33" s="28">
        <f t="shared" si="6"/>
        <v>2</v>
      </c>
      <c r="Y33" s="28">
        <f t="shared" si="2"/>
        <v>83</v>
      </c>
      <c r="AC33" s="27">
        <v>1</v>
      </c>
      <c r="AE33" s="28">
        <f t="shared" si="7"/>
        <v>1</v>
      </c>
      <c r="AF33" s="28">
        <f t="shared" si="3"/>
        <v>52.5</v>
      </c>
      <c r="AH33" s="27">
        <f t="shared" si="8"/>
        <v>214.5</v>
      </c>
      <c r="AI33" s="27">
        <v>50</v>
      </c>
      <c r="AJ33" s="29">
        <f t="shared" si="9"/>
        <v>164.5</v>
      </c>
    </row>
    <row r="34" spans="1:37" s="27" customFormat="1" x14ac:dyDescent="0.15">
      <c r="A34" s="27">
        <v>29</v>
      </c>
      <c r="B34" s="27" t="s">
        <v>74</v>
      </c>
      <c r="C34" s="27" t="s">
        <v>69</v>
      </c>
      <c r="H34" s="27">
        <v>1</v>
      </c>
      <c r="J34" s="28">
        <f t="shared" si="4"/>
        <v>1</v>
      </c>
      <c r="K34" s="28">
        <f t="shared" si="0"/>
        <v>43.5</v>
      </c>
      <c r="Q34" s="28">
        <f t="shared" si="5"/>
        <v>0</v>
      </c>
      <c r="R34" s="28">
        <f t="shared" si="1"/>
        <v>0</v>
      </c>
      <c r="V34" s="27">
        <v>1</v>
      </c>
      <c r="X34" s="28">
        <f t="shared" si="6"/>
        <v>1</v>
      </c>
      <c r="Y34" s="28">
        <f t="shared" si="2"/>
        <v>41.5</v>
      </c>
      <c r="AE34" s="28">
        <f t="shared" si="7"/>
        <v>0</v>
      </c>
      <c r="AF34" s="28">
        <f t="shared" si="3"/>
        <v>0</v>
      </c>
      <c r="AH34" s="27">
        <f t="shared" si="8"/>
        <v>85</v>
      </c>
      <c r="AI34" s="27">
        <v>25</v>
      </c>
      <c r="AJ34" s="29">
        <f t="shared" si="9"/>
        <v>60</v>
      </c>
    </row>
    <row r="35" spans="1:37" s="27" customFormat="1" x14ac:dyDescent="0.15">
      <c r="A35" s="27">
        <v>30</v>
      </c>
      <c r="B35" s="27" t="s">
        <v>75</v>
      </c>
      <c r="C35" s="27" t="s">
        <v>76</v>
      </c>
      <c r="G35" s="27">
        <v>1</v>
      </c>
      <c r="J35" s="28">
        <f t="shared" si="4"/>
        <v>1</v>
      </c>
      <c r="K35" s="28">
        <f t="shared" si="0"/>
        <v>43.5</v>
      </c>
      <c r="N35" s="27">
        <v>1</v>
      </c>
      <c r="Q35" s="28">
        <f t="shared" si="5"/>
        <v>1</v>
      </c>
      <c r="R35" s="28">
        <f t="shared" si="1"/>
        <v>35.5</v>
      </c>
      <c r="T35" s="27">
        <v>1</v>
      </c>
      <c r="X35" s="28">
        <f t="shared" si="6"/>
        <v>1</v>
      </c>
      <c r="Y35" s="28">
        <f t="shared" si="2"/>
        <v>41.5</v>
      </c>
      <c r="AB35" s="27">
        <v>1</v>
      </c>
      <c r="AE35" s="28">
        <f t="shared" si="7"/>
        <v>1</v>
      </c>
      <c r="AF35" s="28">
        <f t="shared" si="3"/>
        <v>52.5</v>
      </c>
      <c r="AH35" s="27">
        <f t="shared" si="8"/>
        <v>173</v>
      </c>
      <c r="AI35" s="27">
        <v>50</v>
      </c>
      <c r="AJ35" s="29">
        <f t="shared" si="9"/>
        <v>123</v>
      </c>
    </row>
    <row r="36" spans="1:37" s="27" customFormat="1" x14ac:dyDescent="0.15">
      <c r="A36" s="27">
        <v>31</v>
      </c>
      <c r="B36" s="27" t="s">
        <v>31</v>
      </c>
      <c r="C36" s="27" t="s">
        <v>77</v>
      </c>
      <c r="F36" s="27">
        <v>1</v>
      </c>
      <c r="J36" s="28">
        <f t="shared" si="4"/>
        <v>1</v>
      </c>
      <c r="K36" s="28">
        <f t="shared" si="0"/>
        <v>43.5</v>
      </c>
      <c r="M36" s="27">
        <v>1</v>
      </c>
      <c r="Q36" s="28">
        <f t="shared" si="5"/>
        <v>1</v>
      </c>
      <c r="R36" s="28">
        <f t="shared" si="1"/>
        <v>35.5</v>
      </c>
      <c r="T36" s="27">
        <v>1</v>
      </c>
      <c r="X36" s="28">
        <f t="shared" si="6"/>
        <v>1</v>
      </c>
      <c r="Y36" s="28">
        <f t="shared" si="2"/>
        <v>41.5</v>
      </c>
      <c r="AB36" s="27">
        <v>1</v>
      </c>
      <c r="AE36" s="28">
        <f t="shared" si="7"/>
        <v>1</v>
      </c>
      <c r="AF36" s="28">
        <f t="shared" si="3"/>
        <v>52.5</v>
      </c>
      <c r="AH36" s="27">
        <f t="shared" si="8"/>
        <v>173</v>
      </c>
      <c r="AI36" s="27">
        <v>50</v>
      </c>
      <c r="AJ36" s="29">
        <f t="shared" si="9"/>
        <v>123</v>
      </c>
    </row>
    <row r="37" spans="1:37" s="27" customFormat="1" x14ac:dyDescent="0.15">
      <c r="A37" s="27">
        <v>32</v>
      </c>
      <c r="B37" s="27" t="s">
        <v>78</v>
      </c>
      <c r="C37" s="27" t="s">
        <v>21</v>
      </c>
      <c r="G37" s="27">
        <v>1</v>
      </c>
      <c r="J37" s="28">
        <f t="shared" si="4"/>
        <v>1</v>
      </c>
      <c r="K37" s="28">
        <f t="shared" si="0"/>
        <v>43.5</v>
      </c>
      <c r="N37" s="27">
        <v>1</v>
      </c>
      <c r="Q37" s="28">
        <f t="shared" si="5"/>
        <v>1</v>
      </c>
      <c r="R37" s="28">
        <f t="shared" si="1"/>
        <v>35.5</v>
      </c>
      <c r="T37" s="27">
        <v>1</v>
      </c>
      <c r="X37" s="28">
        <f t="shared" si="6"/>
        <v>1</v>
      </c>
      <c r="Y37" s="28">
        <f t="shared" si="2"/>
        <v>41.5</v>
      </c>
      <c r="AB37" s="27">
        <v>1</v>
      </c>
      <c r="AE37" s="28">
        <f t="shared" si="7"/>
        <v>1</v>
      </c>
      <c r="AF37" s="28">
        <f t="shared" si="3"/>
        <v>52.5</v>
      </c>
      <c r="AH37" s="27">
        <f t="shared" si="8"/>
        <v>173</v>
      </c>
      <c r="AI37" s="27">
        <v>50</v>
      </c>
      <c r="AJ37" s="29">
        <f t="shared" si="9"/>
        <v>123</v>
      </c>
    </row>
    <row r="38" spans="1:37" s="27" customFormat="1" x14ac:dyDescent="0.15">
      <c r="A38" s="27">
        <v>34</v>
      </c>
      <c r="B38" s="27" t="s">
        <v>79</v>
      </c>
      <c r="C38" s="27" t="s">
        <v>80</v>
      </c>
      <c r="H38" s="27">
        <v>2</v>
      </c>
      <c r="J38" s="28">
        <f t="shared" si="4"/>
        <v>2</v>
      </c>
      <c r="K38" s="28">
        <f t="shared" si="0"/>
        <v>87</v>
      </c>
      <c r="Q38" s="28">
        <f t="shared" si="5"/>
        <v>0</v>
      </c>
      <c r="R38" s="28">
        <f t="shared" si="1"/>
        <v>0</v>
      </c>
      <c r="V38" s="27">
        <v>1</v>
      </c>
      <c r="X38" s="28">
        <f t="shared" si="6"/>
        <v>1</v>
      </c>
      <c r="Y38" s="28">
        <f t="shared" si="2"/>
        <v>41.5</v>
      </c>
      <c r="AC38" s="27">
        <v>1</v>
      </c>
      <c r="AE38" s="28">
        <f t="shared" si="7"/>
        <v>1</v>
      </c>
      <c r="AF38" s="28">
        <f t="shared" si="3"/>
        <v>52.5</v>
      </c>
      <c r="AH38" s="27">
        <f t="shared" si="8"/>
        <v>181</v>
      </c>
      <c r="AI38" s="27">
        <v>50</v>
      </c>
      <c r="AJ38" s="29">
        <f t="shared" si="9"/>
        <v>131</v>
      </c>
    </row>
    <row r="39" spans="1:37" s="27" customFormat="1" x14ac:dyDescent="0.15">
      <c r="A39" s="27">
        <v>35</v>
      </c>
      <c r="B39" s="27" t="s">
        <v>79</v>
      </c>
      <c r="C39" s="27" t="s">
        <v>81</v>
      </c>
      <c r="I39" s="36">
        <v>2</v>
      </c>
      <c r="J39" s="28">
        <f t="shared" si="4"/>
        <v>2</v>
      </c>
      <c r="K39" s="28">
        <f t="shared" si="0"/>
        <v>87</v>
      </c>
      <c r="Q39" s="28">
        <f t="shared" si="5"/>
        <v>0</v>
      </c>
      <c r="R39" s="28">
        <f t="shared" si="1"/>
        <v>0</v>
      </c>
      <c r="V39" s="27">
        <v>1</v>
      </c>
      <c r="X39" s="28">
        <f t="shared" si="6"/>
        <v>1</v>
      </c>
      <c r="Y39" s="28">
        <f t="shared" si="2"/>
        <v>41.5</v>
      </c>
      <c r="AC39" s="27">
        <v>1</v>
      </c>
      <c r="AE39" s="28">
        <f t="shared" si="7"/>
        <v>1</v>
      </c>
      <c r="AF39" s="28">
        <f t="shared" si="3"/>
        <v>52.5</v>
      </c>
      <c r="AH39" s="27">
        <f t="shared" si="8"/>
        <v>181</v>
      </c>
      <c r="AI39" s="27">
        <v>50</v>
      </c>
      <c r="AJ39" s="29">
        <f t="shared" si="9"/>
        <v>131</v>
      </c>
    </row>
    <row r="40" spans="1:37" s="27" customFormat="1" x14ac:dyDescent="0.15">
      <c r="A40" s="27">
        <v>36</v>
      </c>
      <c r="B40" s="27" t="s">
        <v>49</v>
      </c>
      <c r="C40" s="27" t="s">
        <v>82</v>
      </c>
      <c r="J40" s="28">
        <f t="shared" si="4"/>
        <v>0</v>
      </c>
      <c r="K40" s="28">
        <f t="shared" si="0"/>
        <v>0</v>
      </c>
      <c r="Q40" s="28">
        <f t="shared" si="5"/>
        <v>0</v>
      </c>
      <c r="R40" s="28">
        <f t="shared" si="1"/>
        <v>0</v>
      </c>
      <c r="S40" s="27">
        <v>1</v>
      </c>
      <c r="X40" s="28">
        <f t="shared" si="6"/>
        <v>1</v>
      </c>
      <c r="Y40" s="28">
        <f t="shared" si="2"/>
        <v>41.5</v>
      </c>
      <c r="AE40" s="28">
        <f t="shared" si="7"/>
        <v>0</v>
      </c>
      <c r="AF40" s="28">
        <f t="shared" si="3"/>
        <v>0</v>
      </c>
      <c r="AG40" s="27" t="s">
        <v>83</v>
      </c>
      <c r="AH40" s="27">
        <f t="shared" si="8"/>
        <v>41.5</v>
      </c>
      <c r="AI40" s="27">
        <v>12.5</v>
      </c>
      <c r="AJ40" s="29">
        <f t="shared" si="9"/>
        <v>29</v>
      </c>
    </row>
    <row r="41" spans="1:37" s="27" customFormat="1" x14ac:dyDescent="0.15">
      <c r="A41" s="27">
        <v>37</v>
      </c>
      <c r="B41" s="27" t="s">
        <v>84</v>
      </c>
      <c r="C41" s="27" t="s">
        <v>85</v>
      </c>
      <c r="J41" s="28">
        <f t="shared" si="4"/>
        <v>0</v>
      </c>
      <c r="K41" s="28">
        <f t="shared" si="0"/>
        <v>0</v>
      </c>
      <c r="Q41" s="28">
        <f t="shared" si="5"/>
        <v>0</v>
      </c>
      <c r="R41" s="28">
        <f t="shared" si="1"/>
        <v>0</v>
      </c>
      <c r="T41" s="27">
        <v>1</v>
      </c>
      <c r="X41" s="28">
        <f t="shared" si="6"/>
        <v>1</v>
      </c>
      <c r="Y41" s="28">
        <f t="shared" si="2"/>
        <v>41.5</v>
      </c>
      <c r="AE41" s="28">
        <f t="shared" si="7"/>
        <v>0</v>
      </c>
      <c r="AF41" s="28">
        <f t="shared" si="3"/>
        <v>0</v>
      </c>
      <c r="AG41" s="27" t="s">
        <v>83</v>
      </c>
      <c r="AH41" s="27">
        <f t="shared" si="8"/>
        <v>41.5</v>
      </c>
      <c r="AI41" s="27">
        <v>12.5</v>
      </c>
      <c r="AJ41" s="29">
        <f t="shared" si="9"/>
        <v>29</v>
      </c>
    </row>
    <row r="42" spans="1:37" ht="14" thickBot="1" x14ac:dyDescent="0.2">
      <c r="A42" s="37"/>
      <c r="B42" s="38"/>
      <c r="C42" s="39"/>
      <c r="D42" s="40"/>
      <c r="E42" s="41" t="s">
        <v>3</v>
      </c>
      <c r="F42" s="38"/>
      <c r="G42" s="38"/>
      <c r="H42" s="38"/>
      <c r="I42" s="39"/>
      <c r="J42" s="40"/>
      <c r="K42" s="40"/>
      <c r="L42" s="41" t="s">
        <v>4</v>
      </c>
      <c r="M42" s="38"/>
      <c r="N42" s="38"/>
      <c r="O42" s="38"/>
      <c r="P42" s="39"/>
      <c r="Q42" s="40"/>
      <c r="R42" s="40"/>
      <c r="S42" s="41" t="s">
        <v>5</v>
      </c>
      <c r="T42" s="38"/>
      <c r="U42" s="38"/>
      <c r="V42" s="38"/>
      <c r="W42" s="39"/>
      <c r="X42" s="40"/>
      <c r="Y42" s="40"/>
      <c r="Z42" s="41" t="s">
        <v>6</v>
      </c>
      <c r="AA42" s="38"/>
      <c r="AB42" s="38"/>
      <c r="AC42" s="38"/>
      <c r="AD42" s="39"/>
      <c r="AE42" s="42"/>
      <c r="AF42" s="43"/>
      <c r="AG42" s="44"/>
      <c r="AH42" s="45">
        <f>SUM(AH6:AH41)</f>
        <v>5301.5</v>
      </c>
      <c r="AI42" s="45">
        <f>SUM(AI6:AI41)</f>
        <v>1297</v>
      </c>
      <c r="AJ42" s="46">
        <f>SUM(AJ6:AJ41)</f>
        <v>4004.5</v>
      </c>
      <c r="AK42" s="32" t="s">
        <v>86</v>
      </c>
    </row>
    <row r="43" spans="1:37" ht="14" thickBot="1" x14ac:dyDescent="0.2">
      <c r="A43" s="47" t="s">
        <v>8</v>
      </c>
      <c r="B43" s="48" t="s">
        <v>9</v>
      </c>
      <c r="C43" s="49" t="s">
        <v>10</v>
      </c>
      <c r="D43" s="49">
        <v>164</v>
      </c>
      <c r="E43" s="49" t="s">
        <v>11</v>
      </c>
      <c r="F43" s="49" t="s">
        <v>12</v>
      </c>
      <c r="G43" s="49" t="s">
        <v>13</v>
      </c>
      <c r="H43" s="49" t="s">
        <v>14</v>
      </c>
      <c r="I43" s="49" t="s">
        <v>15</v>
      </c>
      <c r="J43" s="49"/>
      <c r="K43" s="49"/>
      <c r="L43" s="49" t="s">
        <v>11</v>
      </c>
      <c r="M43" s="49" t="s">
        <v>12</v>
      </c>
      <c r="N43" s="49" t="s">
        <v>13</v>
      </c>
      <c r="O43" s="49" t="s">
        <v>14</v>
      </c>
      <c r="P43" s="49" t="s">
        <v>15</v>
      </c>
      <c r="Q43" s="49"/>
      <c r="R43" s="49"/>
      <c r="S43" s="49" t="s">
        <v>11</v>
      </c>
      <c r="T43" s="49" t="s">
        <v>12</v>
      </c>
      <c r="U43" s="49" t="s">
        <v>13</v>
      </c>
      <c r="V43" s="49" t="s">
        <v>14</v>
      </c>
      <c r="W43" s="49" t="s">
        <v>15</v>
      </c>
      <c r="X43" s="49"/>
      <c r="Y43" s="49"/>
      <c r="Z43" s="49" t="s">
        <v>11</v>
      </c>
      <c r="AA43" s="49" t="s">
        <v>12</v>
      </c>
      <c r="AB43" s="49" t="s">
        <v>13</v>
      </c>
      <c r="AC43" s="49" t="s">
        <v>14</v>
      </c>
      <c r="AD43" s="49" t="s">
        <v>15</v>
      </c>
      <c r="AE43" s="42"/>
      <c r="AF43" s="43"/>
      <c r="AG43" s="44"/>
    </row>
    <row r="44" spans="1:37" ht="14" thickBot="1" x14ac:dyDescent="0.2">
      <c r="A44" s="50"/>
      <c r="B44" s="51" t="s">
        <v>87</v>
      </c>
      <c r="C44" s="51"/>
      <c r="D44" s="52">
        <f>SUM(D6:D41)</f>
        <v>1</v>
      </c>
      <c r="E44" s="53">
        <f>SUM(E6:E43)</f>
        <v>2</v>
      </c>
      <c r="F44" s="54">
        <f t="shared" ref="F44:I44" si="10">SUM(F6:F43)</f>
        <v>7</v>
      </c>
      <c r="G44" s="54">
        <f t="shared" si="10"/>
        <v>11</v>
      </c>
      <c r="H44" s="54">
        <f t="shared" si="10"/>
        <v>12</v>
      </c>
      <c r="I44" s="55">
        <f t="shared" si="10"/>
        <v>3</v>
      </c>
      <c r="J44" s="54"/>
      <c r="K44" s="54"/>
      <c r="L44" s="53">
        <f t="shared" ref="L44:P44" si="11">SUM(L6:L43)</f>
        <v>2</v>
      </c>
      <c r="M44" s="54">
        <f t="shared" si="11"/>
        <v>6</v>
      </c>
      <c r="N44" s="54">
        <f t="shared" si="11"/>
        <v>10</v>
      </c>
      <c r="O44" s="54">
        <f t="shared" si="11"/>
        <v>7</v>
      </c>
      <c r="P44" s="55">
        <f t="shared" si="11"/>
        <v>0</v>
      </c>
      <c r="Q44" s="54"/>
      <c r="R44" s="54"/>
      <c r="S44" s="53">
        <f t="shared" ref="S44:W44" si="12">SUM(S6:S43)</f>
        <v>4</v>
      </c>
      <c r="T44" s="54">
        <f t="shared" si="12"/>
        <v>16</v>
      </c>
      <c r="U44" s="54">
        <f t="shared" si="12"/>
        <v>8</v>
      </c>
      <c r="V44" s="54">
        <f t="shared" si="12"/>
        <v>7</v>
      </c>
      <c r="W44" s="55">
        <f t="shared" si="12"/>
        <v>2</v>
      </c>
      <c r="X44" s="54"/>
      <c r="Y44" s="54"/>
      <c r="Z44" s="53">
        <f t="shared" ref="Z44:AD44" si="13">SUM(Z6:Z43)</f>
        <v>2</v>
      </c>
      <c r="AA44" s="54">
        <f t="shared" si="13"/>
        <v>4</v>
      </c>
      <c r="AB44" s="54">
        <f t="shared" si="13"/>
        <v>10</v>
      </c>
      <c r="AC44" s="54">
        <f t="shared" si="13"/>
        <v>8</v>
      </c>
      <c r="AD44" s="55">
        <f t="shared" si="13"/>
        <v>1</v>
      </c>
      <c r="AE44" s="54"/>
      <c r="AF44" s="51"/>
      <c r="AG44" s="56"/>
    </row>
    <row r="45" spans="1:37" ht="14" thickBot="1" x14ac:dyDescent="0.2">
      <c r="E45" s="57" t="s">
        <v>87</v>
      </c>
      <c r="F45" s="58"/>
      <c r="G45" s="58"/>
      <c r="H45" s="58">
        <f>SUM(D44:I44)</f>
        <v>36</v>
      </c>
      <c r="I45" s="59"/>
      <c r="J45" s="60"/>
      <c r="K45" s="60"/>
      <c r="L45" s="57" t="s">
        <v>87</v>
      </c>
      <c r="M45" s="58"/>
      <c r="N45" s="58"/>
      <c r="O45" s="58">
        <f>SUM(L44:P44)</f>
        <v>25</v>
      </c>
      <c r="P45" s="59"/>
      <c r="Q45" s="60"/>
      <c r="R45" s="60"/>
      <c r="S45" s="57" t="s">
        <v>87</v>
      </c>
      <c r="T45" s="58"/>
      <c r="U45" s="58"/>
      <c r="V45" s="58">
        <f>SUM(S44:W44)</f>
        <v>37</v>
      </c>
      <c r="W45" s="59"/>
      <c r="X45" s="60"/>
      <c r="Y45" s="60"/>
      <c r="Z45" s="57" t="s">
        <v>87</v>
      </c>
      <c r="AA45" s="58"/>
      <c r="AB45" s="58"/>
      <c r="AC45" s="58">
        <f>SUM(Z44:AD44)</f>
        <v>25</v>
      </c>
      <c r="AD45" s="59"/>
      <c r="AE45" s="61"/>
      <c r="AH45" s="62">
        <f>AH42-18.4</f>
        <v>5283.1</v>
      </c>
      <c r="AI45" s="62"/>
    </row>
    <row r="46" spans="1:37" x14ac:dyDescent="0.15">
      <c r="AH46" s="62"/>
      <c r="AI46" s="62"/>
    </row>
    <row r="50" spans="2:36" x14ac:dyDescent="0.15">
      <c r="B50" s="4" t="s">
        <v>88</v>
      </c>
    </row>
    <row r="51" spans="2:36" s="64" customFormat="1" x14ac:dyDescent="0.15">
      <c r="B51" s="63" t="s">
        <v>89</v>
      </c>
      <c r="C51" s="63">
        <v>30</v>
      </c>
      <c r="D51" s="4" t="s">
        <v>90</v>
      </c>
      <c r="AJ51" s="65"/>
    </row>
    <row r="52" spans="2:36" x14ac:dyDescent="0.15">
      <c r="B52" s="4" t="s">
        <v>91</v>
      </c>
      <c r="C52" s="4">
        <v>43.5</v>
      </c>
      <c r="D52" s="4" t="s">
        <v>90</v>
      </c>
    </row>
    <row r="53" spans="2:36" x14ac:dyDescent="0.15">
      <c r="B53" s="4" t="s">
        <v>92</v>
      </c>
      <c r="C53" s="4">
        <v>35.5</v>
      </c>
      <c r="D53" s="4" t="s">
        <v>90</v>
      </c>
    </row>
    <row r="54" spans="2:36" x14ac:dyDescent="0.15">
      <c r="B54" s="4" t="s">
        <v>5</v>
      </c>
      <c r="C54" s="4">
        <v>41.5</v>
      </c>
    </row>
    <row r="55" spans="2:36" x14ac:dyDescent="0.15">
      <c r="B55" s="4" t="s">
        <v>93</v>
      </c>
      <c r="C55" s="4">
        <v>52.5</v>
      </c>
      <c r="D55" s="4" t="s">
        <v>90</v>
      </c>
    </row>
    <row r="56" spans="2:36" x14ac:dyDescent="0.15">
      <c r="B56" s="66" t="s">
        <v>94</v>
      </c>
      <c r="C56" s="66">
        <f>SUM(C52:C55)</f>
        <v>173</v>
      </c>
    </row>
  </sheetData>
  <mergeCells count="22">
    <mergeCell ref="V45:W45"/>
    <mergeCell ref="Z45:AB45"/>
    <mergeCell ref="AC45:AD45"/>
    <mergeCell ref="AH45:AI46"/>
    <mergeCell ref="A42:C42"/>
    <mergeCell ref="E42:I42"/>
    <mergeCell ref="L42:P42"/>
    <mergeCell ref="S42:W42"/>
    <mergeCell ref="Z42:AD42"/>
    <mergeCell ref="E45:G45"/>
    <mergeCell ref="H45:I45"/>
    <mergeCell ref="L45:N45"/>
    <mergeCell ref="O45:P45"/>
    <mergeCell ref="S45:U45"/>
    <mergeCell ref="A1:AG1"/>
    <mergeCell ref="A2:AG2"/>
    <mergeCell ref="A3:AG3"/>
    <mergeCell ref="A4:C4"/>
    <mergeCell ref="D4:I4"/>
    <mergeCell ref="L4:P4"/>
    <mergeCell ref="S4:W4"/>
    <mergeCell ref="Z4:AD4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Liste Menge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</dc:creator>
  <cp:lastModifiedBy>Chris Ha</cp:lastModifiedBy>
  <dcterms:created xsi:type="dcterms:W3CDTF">2024-05-21T15:38:19Z</dcterms:created>
  <dcterms:modified xsi:type="dcterms:W3CDTF">2024-05-21T15:39:18Z</dcterms:modified>
</cp:coreProperties>
</file>